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355" windowHeight="5385" activeTab="0"/>
  </bookViews>
  <sheets>
    <sheet name="IS" sheetId="1" r:id="rId1"/>
    <sheet name="BS" sheetId="2" r:id="rId2"/>
    <sheet name="Equity" sheetId="3" r:id="rId3"/>
    <sheet name="CF" sheetId="4" r:id="rId4"/>
    <sheet name="InterimNotes" sheetId="5" r:id="rId5"/>
    <sheet name="BursaNotes" sheetId="6" r:id="rId6"/>
    <sheet name="Litigation" sheetId="7" r:id="rId7"/>
  </sheets>
  <externalReferences>
    <externalReference r:id="rId10"/>
  </externalReferences>
  <definedNames>
    <definedName name="_xlnm.Print_Area" localSheetId="5">'BursaNotes'!$A$1:$I$171</definedName>
    <definedName name="_xlnm.Print_Area" localSheetId="4">'InterimNotes'!$A$1:$I$144</definedName>
    <definedName name="_xlnm.Print_Area" localSheetId="6">'Litigation'!$A$1:$F$32</definedName>
    <definedName name="_xlnm.Print_Titles" localSheetId="5">'BursaNotes'!$1:$5</definedName>
    <definedName name="_xlnm.Print_Titles" localSheetId="4">'InterimNotes'!$1:$5</definedName>
    <definedName name="_xlnm.Print_Titles" localSheetId="6">'Litigation'!$1:$4</definedName>
  </definedNames>
  <calcPr fullCalcOnLoad="1"/>
</workbook>
</file>

<file path=xl/sharedStrings.xml><?xml version="1.0" encoding="utf-8"?>
<sst xmlns="http://schemas.openxmlformats.org/spreadsheetml/2006/main" count="476" uniqueCount="360">
  <si>
    <t>Deferred tax assets</t>
  </si>
  <si>
    <t>Minority interest</t>
  </si>
  <si>
    <t>FRS 107</t>
  </si>
  <si>
    <t>Cash Flow Statements</t>
  </si>
  <si>
    <t>FRS 111</t>
  </si>
  <si>
    <t>Construction Contracts</t>
  </si>
  <si>
    <t>FRS 112</t>
  </si>
  <si>
    <t>Income Taxes</t>
  </si>
  <si>
    <t>FRS 118</t>
  </si>
  <si>
    <t>Amendments to FRS 121</t>
  </si>
  <si>
    <t>FRS 134</t>
  </si>
  <si>
    <t>FRS 137</t>
  </si>
  <si>
    <t>Interim Financial Reporting</t>
  </si>
  <si>
    <t>Provisions, Contingent Liabilities and Contingent Assets</t>
  </si>
  <si>
    <t>There were no other issuance, cancellation, repurchase, resale and repayment of debt securities of the Group and equity securities of the Company as at the date of this report.</t>
  </si>
  <si>
    <t>The valuation of property, plant and equipment has been brought forward without amendment from the previous audited financial statements.</t>
  </si>
  <si>
    <t xml:space="preserve"> </t>
  </si>
  <si>
    <t xml:space="preserve">FORMIS RESOURCES BERHAD </t>
  </si>
  <si>
    <t>Incorporated in Malaysia</t>
  </si>
  <si>
    <t>CONDENSED CONSOLIDATED INCOME STATEMENT</t>
  </si>
  <si>
    <t>(The figures have not been audited)</t>
  </si>
  <si>
    <t>INDIVIDUAL QUARTER</t>
  </si>
  <si>
    <t>CUMULATIVE PERIOD</t>
  </si>
  <si>
    <t>CURRENT YEAR QUARTER</t>
  </si>
  <si>
    <t>PRECEDING YEAR CORRESPONDING QUARTER</t>
  </si>
  <si>
    <t>CURRENT YEAR-TO-DATE</t>
  </si>
  <si>
    <t>PRECEDING YEAR  CORRESPONDING PERIOD</t>
  </si>
  <si>
    <t>RM'000</t>
  </si>
  <si>
    <t>Revenue</t>
  </si>
  <si>
    <t>Cost of sales</t>
  </si>
  <si>
    <t>Gross profits</t>
  </si>
  <si>
    <t>Other operating income</t>
  </si>
  <si>
    <t>Other operating expenses</t>
  </si>
  <si>
    <t>Finance costs</t>
  </si>
  <si>
    <t>Attributable to:-</t>
  </si>
  <si>
    <t>Equity holders of the parent</t>
  </si>
  <si>
    <t>-Basic</t>
  </si>
  <si>
    <t xml:space="preserve">-Diluted </t>
  </si>
  <si>
    <t>CONDENSED CONSOLIDATED STATEMENT OF CHANGES IN EQUITY</t>
  </si>
  <si>
    <t>Ordinary shares</t>
  </si>
  <si>
    <t>Share premium</t>
  </si>
  <si>
    <t>Total equity</t>
  </si>
  <si>
    <t>RM’000</t>
  </si>
  <si>
    <t>Exchange fluctuation reserves arising from</t>
  </si>
  <si>
    <t xml:space="preserve">  translation of foreign subsidiary company during</t>
  </si>
  <si>
    <t>CONDENSED CONSOLIDATED STATEMENT OF CHANGES IN EQUITY  (Cont')</t>
  </si>
  <si>
    <t>CONDENSED CONSOLIDATED BALANCE SHEET</t>
  </si>
  <si>
    <t>Unaudited</t>
  </si>
  <si>
    <t>Audited</t>
  </si>
  <si>
    <t>As at End of Current Financial Year</t>
  </si>
  <si>
    <t>As at Preceding Financial Year End</t>
  </si>
  <si>
    <t>Non-Current Assets</t>
  </si>
  <si>
    <t>Property, plant and equipment</t>
  </si>
  <si>
    <t>Software development costs</t>
  </si>
  <si>
    <t>Other investments</t>
  </si>
  <si>
    <t>Current Assets</t>
  </si>
  <si>
    <t>Inventories</t>
  </si>
  <si>
    <t>Trade receivables</t>
  </si>
  <si>
    <t>Tax recoverables</t>
  </si>
  <si>
    <t>Cash and bank balances</t>
  </si>
  <si>
    <t>TOTAL ASSETS</t>
  </si>
  <si>
    <t>EQUITY AND LIABILITIES</t>
  </si>
  <si>
    <t>Non-Current Liabilities</t>
  </si>
  <si>
    <t>Borrowings</t>
  </si>
  <si>
    <t>Provision for post-employment benefits</t>
  </si>
  <si>
    <t>Deferred tax liabilities</t>
  </si>
  <si>
    <t>Current Liabilities</t>
  </si>
  <si>
    <t>Trade payables</t>
  </si>
  <si>
    <t>TOTAL EQUITY AND LIABILITIES</t>
  </si>
  <si>
    <t>CONDENSED CONSOLIDATED CASH FLOW STATEMENT</t>
  </si>
  <si>
    <t>CUMULATIVE QUARTER</t>
  </si>
  <si>
    <t>PRECEDING YEAR CORRESPONDING PERIOD</t>
  </si>
  <si>
    <t>CASH FLOWS FROM OPERATING ACTIVITIES</t>
  </si>
  <si>
    <t>Adjustment for non-cash items</t>
  </si>
  <si>
    <t>Net changes in assets</t>
  </si>
  <si>
    <t>Net changes in liabilities</t>
  </si>
  <si>
    <t>CASH FLOWS FROM INVESTING ACTIVITIES</t>
  </si>
  <si>
    <t>CASH FLOWS FROM FINANCING ACTIVITIES</t>
  </si>
  <si>
    <t xml:space="preserve">    to banks.</t>
  </si>
  <si>
    <t>FORMIS RESOURCES BERHAD ("FRB")</t>
  </si>
  <si>
    <t>Additional information required by Bursa Securities Listing Requirements</t>
  </si>
  <si>
    <t>Review of performance</t>
  </si>
  <si>
    <t>Variation of results against preceding quarter</t>
  </si>
  <si>
    <t>3 months</t>
  </si>
  <si>
    <t>ended</t>
  </si>
  <si>
    <t>Current year prospects</t>
  </si>
  <si>
    <t>Profit forecast</t>
  </si>
  <si>
    <t>Not applicable.</t>
  </si>
  <si>
    <t>Preceding Year</t>
  </si>
  <si>
    <t>Current Year</t>
  </si>
  <si>
    <t>Corresponding</t>
  </si>
  <si>
    <t>Current</t>
  </si>
  <si>
    <t>Quarter</t>
  </si>
  <si>
    <t>Period</t>
  </si>
  <si>
    <t>Deferred taxation</t>
  </si>
  <si>
    <t>Unquoted investments and properties</t>
  </si>
  <si>
    <t>Marketable securities</t>
  </si>
  <si>
    <t>3 months ended</t>
  </si>
  <si>
    <t>Sales proceeds on disposal</t>
  </si>
  <si>
    <t>Long term</t>
  </si>
  <si>
    <t>Short term</t>
  </si>
  <si>
    <t>Total</t>
  </si>
  <si>
    <t>At cost:</t>
  </si>
  <si>
    <t xml:space="preserve"> - Quoted</t>
  </si>
  <si>
    <t xml:space="preserve"> - Unquoted</t>
  </si>
  <si>
    <t>At book value:</t>
  </si>
  <si>
    <t>At market value:</t>
  </si>
  <si>
    <t>Status of corporate proposals</t>
  </si>
  <si>
    <t>Borrowings and debts securities</t>
  </si>
  <si>
    <t>Total borrowings</t>
  </si>
  <si>
    <t>Off balance sheet financial instruments</t>
  </si>
  <si>
    <t>Exercise period</t>
  </si>
  <si>
    <t>LCC &amp; RL</t>
  </si>
  <si>
    <t>FHB</t>
  </si>
  <si>
    <t>Changes in material litigation</t>
  </si>
  <si>
    <t>Please refer to the Summary of Material Litigation attached for further details.</t>
  </si>
  <si>
    <t>Dividends</t>
  </si>
  <si>
    <t>(a)</t>
  </si>
  <si>
    <t>WA number of ordinary shares in issue ('000)</t>
  </si>
  <si>
    <t>(b)</t>
  </si>
  <si>
    <t>Notes to the Interim Financial Report</t>
  </si>
  <si>
    <t>Basis of preparation</t>
  </si>
  <si>
    <t>The interim financial statements are unaudited and have been prepared in accordance with the requirements of Financial Reporting Standard ("FRS") 134, Interim Financial Reporting and paragraph 9.22 of the Listing Requirements of Bursa Malaysia Securities Berhad.</t>
  </si>
  <si>
    <t>Changes in accounting policies</t>
  </si>
  <si>
    <t>Seasonal and cyclical factors</t>
  </si>
  <si>
    <t>Unusual items due to their nature, size or incidence</t>
  </si>
  <si>
    <t>Profit before taxation</t>
  </si>
  <si>
    <t>Material changes in estimates</t>
  </si>
  <si>
    <t>Debt and equity securities</t>
  </si>
  <si>
    <t>Dividends paid</t>
  </si>
  <si>
    <t>Segmental reporting</t>
  </si>
  <si>
    <t>IT business</t>
  </si>
  <si>
    <t>Others</t>
  </si>
  <si>
    <t>Adjustment/ Eliminations</t>
  </si>
  <si>
    <t>External sales</t>
  </si>
  <si>
    <t>Inter segment sales</t>
  </si>
  <si>
    <t>Segment results</t>
  </si>
  <si>
    <t>Interest expense</t>
  </si>
  <si>
    <t>Interest Income</t>
  </si>
  <si>
    <t>Total sales</t>
  </si>
  <si>
    <t>Carrying amount of revalued assets</t>
  </si>
  <si>
    <t>Subsequent events</t>
  </si>
  <si>
    <t>Changes in contingent liabilities or contingent assets</t>
  </si>
  <si>
    <t xml:space="preserve">       </t>
  </si>
  <si>
    <t>Capital commitments</t>
  </si>
  <si>
    <t>Tax paid</t>
  </si>
  <si>
    <t>Tax refund</t>
  </si>
  <si>
    <t>Interest received</t>
  </si>
  <si>
    <t>Dividend received</t>
  </si>
  <si>
    <t>Interest paid</t>
  </si>
  <si>
    <t>Changes in the composition of the group</t>
  </si>
  <si>
    <t>Saved as disclosed above, there were no other changes on contingent liabilities or contingent assets of the Group.</t>
  </si>
  <si>
    <t>Other receivables, deposits and prepayments</t>
  </si>
  <si>
    <t>Other payables, deposits and accruals</t>
  </si>
  <si>
    <t>Total Sales</t>
  </si>
  <si>
    <t>- origination and reversal of temporary differences</t>
  </si>
  <si>
    <t>RM'm</t>
  </si>
  <si>
    <t>FORMIS RESOURCES BERHAD</t>
  </si>
  <si>
    <t>A.</t>
  </si>
  <si>
    <t>MATERIAL LITIGATION AGAINST THE GROUP</t>
  </si>
  <si>
    <t>No.</t>
  </si>
  <si>
    <t>Parties to the Suit</t>
  </si>
  <si>
    <t>Case / Summons No.</t>
  </si>
  <si>
    <t>Court</t>
  </si>
  <si>
    <t>Latest Status</t>
  </si>
  <si>
    <t>Nik Roseli Mahmood  vs. 1. Man Yau Holdings Berhad  2.  Malaysian International Merchant Bankers</t>
  </si>
  <si>
    <t>Suit No. S4-23-124-2001</t>
  </si>
  <si>
    <t xml:space="preserve">In the meantime, a bankruptcy search on the plaintiff has revealed that he has been made a bankrupt on 25 August 2004.  </t>
  </si>
  <si>
    <t>As such, the above suit will not be able to proceed unless leave is obtained from the Insolvency Officer. To date, we have not received any such notice.</t>
  </si>
  <si>
    <t>B.</t>
  </si>
  <si>
    <t>MATERIAL LITIGATION FOR THE GROUP</t>
  </si>
  <si>
    <t>Continuous Network Advisers Sdn. Bhd. vs. PCI Solutions (M) Sdn. Bhd. (Formerly known as CY Computer &amp; Software House (M) Sdn. Bhd.)</t>
  </si>
  <si>
    <t>Suit No. D8-22-1604-2003</t>
  </si>
  <si>
    <t xml:space="preserve">An application by a third party to wind up the Defendant has been granted on 13 May 2004.  Proof of debt form filed on 3 March 2005. </t>
  </si>
  <si>
    <t>First Solution Sdn. Bhd.  vs. Neuronet (Malaysia) Sdn. Bhd.</t>
  </si>
  <si>
    <t>Suit No. D6-22-1986-00</t>
  </si>
  <si>
    <t>Formis Network Services Sdn. Bhd. vs. Binet Marketing Sdn. Bhd.</t>
  </si>
  <si>
    <t>Suit No. D6-22-600-2004</t>
  </si>
  <si>
    <t xml:space="preserve">Judgement for the sum of RM365,090.00 plus interest at the rate of 8% per annum on the sum of RM365,090.00 to be calculated from 7 May 2003 till the date of full realisation and costs was obtained against the Defendant on 27 October 2003 upon their failure to enter an appearance. </t>
  </si>
  <si>
    <t>By agreement between the parties, pleadings in this matter are to be deemed closed 14 days after written notice by either party. This agreement was reached to allow Binet to consider their position, in light of the aforesaid application having been allowed. To date, neither party has issued such notice.</t>
  </si>
  <si>
    <t>31.03.2008</t>
  </si>
  <si>
    <t>Current year-to-date</t>
  </si>
  <si>
    <t>Other receivables</t>
  </si>
  <si>
    <t>Balance as at 1 April 2008</t>
  </si>
  <si>
    <t>Cash and cash equivalents at 1 April 2008/2007*</t>
  </si>
  <si>
    <t xml:space="preserve">*  Cash and cash equivalents at the beginning and end of the financial period are net of deposits pledged </t>
  </si>
  <si>
    <t xml:space="preserve"> Year-To-Date</t>
  </si>
  <si>
    <t>Balance as at 1 April 2007</t>
  </si>
  <si>
    <t>Tax expense</t>
  </si>
  <si>
    <t>Diluted earnings per ordinary share (sen)</t>
  </si>
  <si>
    <t>Discontinued Operations</t>
  </si>
  <si>
    <t>Net assets attributable to discontinued operations</t>
  </si>
  <si>
    <t>The Group's effective tax rate for the current financial quarter is higher than the statutory tax rate as profits of subsidiaries cannot be set-off against losses of other subsidiaries for tax purposes as these subsidiaries have not able to satisfy the conditions for group relief and certain expenses were disallowed for tax deductions.</t>
  </si>
  <si>
    <t>Placement of fixed deposits pledged</t>
  </si>
  <si>
    <t xml:space="preserve">Current </t>
  </si>
  <si>
    <t>Year-to-Date</t>
  </si>
  <si>
    <t>Investment property</t>
  </si>
  <si>
    <t>Goodwill</t>
  </si>
  <si>
    <t>Assets of disposal groups classified as held for sale</t>
  </si>
  <si>
    <t>Equity attributable to equity holders of the Company</t>
  </si>
  <si>
    <t>Share capital</t>
  </si>
  <si>
    <t>Other reserves</t>
  </si>
  <si>
    <t>Retained earnings</t>
  </si>
  <si>
    <t>TOTAL EQUITY</t>
  </si>
  <si>
    <t>Taxation</t>
  </si>
  <si>
    <t>Liabilities of disposal groups classified as held for sale</t>
  </si>
  <si>
    <t>TOTAL LIABILITIES</t>
  </si>
  <si>
    <t>&lt;------------------ Attributable to equity holders of the Company ----------------&gt;</t>
  </si>
  <si>
    <t>Irredeemable cumulative convertible preference shares ("ICPS")</t>
  </si>
  <si>
    <t>Exchange translation reserve</t>
  </si>
  <si>
    <t>Interest received from overdue accounts</t>
  </si>
  <si>
    <t>The independent auditors' report on the annual audited financial statements for the financial year ended 31 March 2008 was not qualified.</t>
  </si>
  <si>
    <t>Qualification of independent auditors' report on preceding annual audited financial statements</t>
  </si>
  <si>
    <t>On 19 June 2008, the Company entered into a Conditional Share Sale Agreement with Mr Devaharan A/L Appukutten in relation to disposal of entire equity interest in Dynamic Concept Resources Sdn Bhd ("DCR"), a wholly owned subsidiary of the Company, comprising 2 ordinary shares of RM1.00 each for a total consideration of RM2.00. The proposed disposal has yet to be completed as at the date of this report. DCR has been classified as disposal group held for sale.</t>
  </si>
  <si>
    <t>Assets of disposal group classified as held for sale :</t>
  </si>
  <si>
    <t>Liabilities of disposal group classified as held for sale :</t>
  </si>
  <si>
    <t xml:space="preserve">Details of disposal of quoted investments were as follows: </t>
  </si>
  <si>
    <t xml:space="preserve">Short term bank borrowings </t>
  </si>
  <si>
    <t xml:space="preserve"> - unsecured</t>
  </si>
  <si>
    <t xml:space="preserve"> - secured</t>
  </si>
  <si>
    <t>Long term bank borrowings</t>
  </si>
  <si>
    <t xml:space="preserve"> -  secured</t>
  </si>
  <si>
    <t>All borrowings are denominated in Ringgit Malaysia.</t>
  </si>
  <si>
    <t>Put Option</t>
  </si>
  <si>
    <t>No. of shares outstanding</t>
  </si>
  <si>
    <t>under the options</t>
  </si>
  <si>
    <t>Both LCC &amp; RL shall only be entitled to exercise the put option at any time in an event of a change in certain substantial shareholders of Perduren (M) Berhad, the former ultimate holding company.</t>
  </si>
  <si>
    <t>Call Option</t>
  </si>
  <si>
    <t>FHB shall only be entitled to exercise the call option in respect of not more than 63,000 ordinary shares in DGB at any one calendar year commencing from the first anniversary date of the sale and option agreement.</t>
  </si>
  <si>
    <t>Fully Diluted Earnings per ordinary share</t>
  </si>
  <si>
    <t>Option exercisable by</t>
  </si>
  <si>
    <t>(The Condensed Consolidated Balance Sheet should be read in conjunction with the Annual Audited Financial Statements for the financial year ended 31 March 2008.)</t>
  </si>
  <si>
    <t>(The Condensed Consolidated Income Statement should be read in conjunction with the Annual Audited Financial Statements for the financial year ended 31 March 2008.)</t>
  </si>
  <si>
    <t>(The Condensed Consolidated Statement of Changes in Equity should be read in conjunction with the Annual Audited Financial Statements for the financial year ended 31 March 2008.)</t>
  </si>
  <si>
    <t>(The Condensed Consolidated Cash Flow Statement should be read in conjunction with the Annual Audited Financial Statements for the financial year ended 31 March 2008.)</t>
  </si>
  <si>
    <t>Hire purchase and lease creditors</t>
  </si>
  <si>
    <t>Distributable retained earnings</t>
  </si>
  <si>
    <t>Suit No. : S2-22-622-2008</t>
  </si>
  <si>
    <t>Conversion of ICPS</t>
  </si>
  <si>
    <t>Profit before tax</t>
  </si>
  <si>
    <t>Operating profit before working capital changes</t>
  </si>
  <si>
    <t>Drawndown from financial institutions</t>
  </si>
  <si>
    <t>- tax income resulting from reduction in tax rate</t>
  </si>
  <si>
    <t>Malaysian taxation</t>
  </si>
  <si>
    <t>There were no other corporate proposals announced or outstanding as at the date of this report.</t>
  </si>
  <si>
    <t>Suit No.9/4-535/08</t>
  </si>
  <si>
    <t>Penang Industrial Court</t>
  </si>
  <si>
    <t xml:space="preserve">Plaintiff is claiming unspecified general and special damages for defamation. The 2nd Defendant's application to strike out the case has been dismissed by the Senior Assistant Registrar. The 2nd Defendant's has appealed against the said decision. The Court has on 7 March 2005 dismissed the said appeal. The parties are currently waiting for the Court to set a date for case management.  </t>
  </si>
  <si>
    <t>Com-Line Systems Sdn. Bhd. vs. Xybase Sdn. Bhd.</t>
  </si>
  <si>
    <t>Suit No. S4-52-3507-2008</t>
  </si>
  <si>
    <t>Shah Alam Sessions Court</t>
  </si>
  <si>
    <t>Kuala Lumpur High Court</t>
  </si>
  <si>
    <t>Sierra Atlantic Sdn Bhd vs Com-Line Systems Sdn Bhd</t>
  </si>
  <si>
    <t>Company Winding Up No. D2-28-105-2004</t>
  </si>
  <si>
    <t>31.12.2008</t>
  </si>
  <si>
    <t>Acquisition of minority interest</t>
  </si>
  <si>
    <t>Net increase in cash and cash equivalents</t>
  </si>
  <si>
    <t>Dividend paid to minority shareholders of a subsidiary company</t>
  </si>
  <si>
    <t>Foreign taxation</t>
  </si>
  <si>
    <t>Dividends to minority shareholders</t>
  </si>
  <si>
    <t>Purchase of additional shares from minority shareholders</t>
  </si>
  <si>
    <t>- to leasing parties for leasing facilities to subsidiary</t>
  </si>
  <si>
    <t>Loss on disposal</t>
  </si>
  <si>
    <t>A Sale and Purchase Agreement dated 29th September 2008 has been entered to dispose a 31 storey office building complex and a bungalow house for RM70,500,000. Pursuant to a Rescue Cum Restructuring Scheme undertaken by the Company in year 2001, the proceed from the sale of these properties is to be utilised to settle the outstanding bank borrowings of certain subsidiaries of the Group with no further recourse against any of the companies in the event of shortfall. Thus, the remaining of term loan will be waived by bank upon the completion of the sale transaction.</t>
  </si>
  <si>
    <t>The sale of these properties has not been accounted for in the financial statements as at the date of this report. This is due to transaction has yet to be completed by the purchaser.</t>
  </si>
  <si>
    <t>On 14th October 2008, FHB, a subsidiary of the company, completed its acquisition of an additional 10% equity interest in DGB comprising 63,000 ordinary shares of RM1.00 each for a total cash consideration of RM12,312,268.45. Consequently, FHB's equity interest in DGB has been increased from 80% to 90%.</t>
  </si>
  <si>
    <t>On 10 February 2009, the matter was postponed to a date to be determined later as informed by the Deputy Registrar.</t>
  </si>
  <si>
    <t>Current period taxation</t>
  </si>
  <si>
    <t>Prior period taxation</t>
  </si>
  <si>
    <t>31.03.2009</t>
  </si>
  <si>
    <t>AS AT 31 MARCH 2009</t>
  </si>
  <si>
    <t>Balance as at 31 March 2009</t>
  </si>
  <si>
    <t>FOR THE FINANCIAL YEAR ENDED 31 MARCH 2009</t>
  </si>
  <si>
    <t>Twelve Months Financial Year Ended 31 March 2008</t>
  </si>
  <si>
    <t>Twelve Months Financial Year Ended 31 March 2009</t>
  </si>
  <si>
    <t xml:space="preserve">  the financial year</t>
  </si>
  <si>
    <t>Net profit for the financial year</t>
  </si>
  <si>
    <t>Tax income / (expense)</t>
  </si>
  <si>
    <t>(Loss) / Profit before tax</t>
  </si>
  <si>
    <t>(Loss) / Profit for the financial period / year</t>
  </si>
  <si>
    <t>Dividend paid</t>
  </si>
  <si>
    <t>FOR THE FINANCIAL YEAR ENDED 31 MARCH 2008</t>
  </si>
  <si>
    <t>Balance as at 31 March 2008</t>
  </si>
  <si>
    <t>Net loss for the financial year</t>
  </si>
  <si>
    <t xml:space="preserve">Dividend paid  </t>
  </si>
  <si>
    <t>For the Fourth Quarter Ended 31 March 2009</t>
  </si>
  <si>
    <t>(i)</t>
  </si>
  <si>
    <t>(ii)</t>
  </si>
  <si>
    <t>As at 31 March 2009, the quoted investments included in other investments are as follows: -</t>
  </si>
  <si>
    <t>The Group's bank borrowings as at 31 March 2009 are as follows:</t>
  </si>
  <si>
    <t>As at 31 March 2009, the status of the call and put options between FHB and  LCC &amp; RL in relation to the balance 10% shares in DGB are as follows: -</t>
  </si>
  <si>
    <t>(Loss) / Profit after tax and minority interests (RM'000)</t>
  </si>
  <si>
    <t xml:space="preserve">Fully diluted earnings per ordinary share is calculated based on the Group's adjusted profit after tax and minority interests divided by the enlarged WA number of ordinary shares in issue and issuable during the financial year. </t>
  </si>
  <si>
    <t>FRS 4</t>
  </si>
  <si>
    <t>FRS 7</t>
  </si>
  <si>
    <t>FRS 8</t>
  </si>
  <si>
    <t xml:space="preserve">Operating Segments </t>
  </si>
  <si>
    <t>For financial</t>
  </si>
  <si>
    <t>on or after</t>
  </si>
  <si>
    <t>Financial Instruments : Disclosures</t>
  </si>
  <si>
    <t>FRS 139</t>
  </si>
  <si>
    <t>Financial Instruments : Recognition and Measurement</t>
  </si>
  <si>
    <t>1 July 2009</t>
  </si>
  <si>
    <t>1 January 2010</t>
  </si>
  <si>
    <t>IC Interpretation 9</t>
  </si>
  <si>
    <t>IC Interpretation 10</t>
  </si>
  <si>
    <t>Reassessment of Embedded Derivatives</t>
  </si>
  <si>
    <t>Interim Financial Reporting and Impairment</t>
  </si>
  <si>
    <t>There were no capital commitments during the financial year under review.</t>
  </si>
  <si>
    <t>The assets and liabilities of DCR classified as held for sale after eliminating inter-company items as at 31 March 2009 are as follows:-</t>
  </si>
  <si>
    <t xml:space="preserve">There were no other changes in the composition of the Group during the current financial quarter and financial year-to-date. </t>
  </si>
  <si>
    <t>The business of the Group was not affected by any significant seasonal and cyclical factors during the financial year under review.</t>
  </si>
  <si>
    <t>(Loss) / Earnings per ordinary share (sen)</t>
  </si>
  <si>
    <t>Cash and cash equivalents at 31 March 2009/2008*</t>
  </si>
  <si>
    <t>Net cash generated from operations</t>
  </si>
  <si>
    <t>Net cash from operating activities</t>
  </si>
  <si>
    <t>Net cash (used in) / from investing activities</t>
  </si>
  <si>
    <t>Net cash from / (used in) financing activities</t>
  </si>
  <si>
    <t>Exchange Differences</t>
  </si>
  <si>
    <t>The interim financial statements should be read in conjunction with the audited financial statements for the financial year ended 31 March 2008.  The explanatory notes attached to the interim financial statements provide an explanation of events and transactions that are significant to an understanding of the changes in the financial position and performance of the Group since the previous financial year ended 31 March 2008.</t>
  </si>
  <si>
    <t>The significant accounting policies adopted are consistent with those of the audited financial statements for the financial year ended 31 March 2008 except for the adoption of the following new/revised FRSs which are mandatory for annual periods beginning on or after 1 July 2007 : -</t>
  </si>
  <si>
    <t>The Effects of Changes in Foreign Exchange Rates - Net Investment in a Foreign Operation</t>
  </si>
  <si>
    <t xml:space="preserve">Insurance Contracts </t>
  </si>
  <si>
    <t>Saved as disclosed in note 2 and note 6 of this report, there were no items affecting the assets, liabilities, equity, net income, or cash flows that are unusual because of their nature, size, or incidence during the financial year under review.</t>
  </si>
  <si>
    <t>There were no material changes in estimates of amounts reported in prior financial years. Thus, there is no material effect in the financial statements of the current financial year under review.</t>
  </si>
  <si>
    <t>During the current financial quarter under review, 2,129,635 new ordinary shares of RM1.00 each were alloted arising from the conversion of the Irredeemable Cumulative Convertible Preference Shares ("ICPS").</t>
  </si>
  <si>
    <t>During the current financial quarter under review, the Company paid a cumulative preferential dividend at 2% per annum per ICPS less income tax of 25% for the period from 22 January 2005 to 21 January 2009 amounting to RM127,718.00 on 21 January 2009.</t>
  </si>
  <si>
    <t>There were no material events subsequent to the end of the current financial year under review.</t>
  </si>
  <si>
    <t>Corporate Guarantee granted by the following company for the current quarter under review is as follows:-</t>
  </si>
  <si>
    <t>Corporate Guarantee cancelled by the following company for the current quarter under review is as follows:-</t>
  </si>
  <si>
    <t>The Group recorded a loss before tax of RM4.5 million for the current quarter under review, a decrease of loss of approximately RM1.29 million if compared to the corresponding quarter in the preceding financial year.</t>
  </si>
  <si>
    <t>(iii)</t>
  </si>
  <si>
    <t>Impairment of goodwill of RM1.0 million.</t>
  </si>
  <si>
    <t>On 7th November 2008, the Company had announced to extend, at the request of Mr Devaharan A/L Appukutten, the Payment Date for outstanding advances amounting to RM276,314 as stipulated in the Share Sale Agreement ("SSA") dated 19th June 2008 pertaining to the Proposed Disposal of Dynamic Concept Resources Sdn Bhd from 30th September 2008 to 31st December 2008 (Extended Payment Date).</t>
  </si>
  <si>
    <t>No dividends have been recommended during the financial year under review.</t>
  </si>
  <si>
    <t>(Loss) / Earnings per ordinary share</t>
  </si>
  <si>
    <t>Basic (Loss) / Earnings per ordinary share</t>
  </si>
  <si>
    <t>Basic (loss) / earnings per ordinary share for the financial year is calculated based on the Group's profit after tax and minority interests divided by the weighted average ("WA") number of ordinary shares in issue during the financial year.</t>
  </si>
  <si>
    <t>Basic (loss) / earnings per ordinary share (sen)</t>
  </si>
  <si>
    <t>By virtue of the exemption provided under Paragraph 103AB of FRS 139, the impact of applying FRS 139 on its financial statements upon first adoption of the standard as required by Paragraph 30(b) of FRS 108 is not disclosed.</t>
  </si>
  <si>
    <t>The followings new FRSs and IC Interpretations have been issued as at the date of this report but are not yet effective for the Group:-</t>
  </si>
  <si>
    <t>periods</t>
  </si>
  <si>
    <t xml:space="preserve"> beginning</t>
  </si>
  <si>
    <t xml:space="preserve">The Group plans to first adopt the above new FRSs and IC Interpretations for the financial year ending 31 March 2011 except for FRS 4 which is not applicable to the Group. The first adoption of the FRS 7, FRS 8,  IC Interpretation 9 and IC Interpretation 10 is not expected to have any material financial impact to the Group.  </t>
  </si>
  <si>
    <t>The result and cashflow of DCR does not have a financial impact to the Group as DCR is currently dormant.</t>
  </si>
  <si>
    <t xml:space="preserve">The Group posted a revenue of RM89.4 million in the current quarter under review, a decrease of approximately 27.6% from RM123.4 million in the corresponding quarter of the preceding financial year. </t>
  </si>
  <si>
    <t xml:space="preserve">For the financial year ended 31 March 2009, the Group achieved a profit before tax of RM15.6 million, an increase of approximately 256.2% from RM4.4 million in the preceding financial year. This is mainly due to :- </t>
  </si>
  <si>
    <t>Improvement in revenue as well as gross margin.</t>
  </si>
  <si>
    <t>A reduction in impairment of goodwill of RM3.8 million in the preceding financial year to RM1.0 million in the current financial year.</t>
  </si>
  <si>
    <t>A reduction in provision for doubtful debts of RM2.0 million in the preceding financial year to RM0.4 million in the current financial year.</t>
  </si>
  <si>
    <t xml:space="preserve">Compared to the results against the preceding quarter, the group's performance for the current quarter under review has decreased from profit before tax of RM0.2 million to loss before tax of RM4.5 million. This is due to an increase in other operating expenses of RM7.5 million which mainly attributable by:- 
</t>
  </si>
  <si>
    <t>Provision for employee relation expenses amounting to RM3.4 million</t>
  </si>
  <si>
    <t>Inventories written off and allowance for obsolete inventories amounting to RM2.6 million.</t>
  </si>
  <si>
    <t>SUMMARY OF STATUS OF LEGAL CLAIMS AS AT 28 MAY 2009</t>
  </si>
  <si>
    <t>Noordin bin Awang vs. Man Yau Plastics Factory (Malaysia) Sendirian Berhad ("MYPF")</t>
  </si>
  <si>
    <t>On 26 February 2009, the matter was fixed for hearing on 25 March 2009. On 25 March 2009, the case was fixed for hearing on 20-21 January 2010. Both parties are required to file with the Industrial Court by November 2009, the relevant documents for the case and their respective witnesses' statement. On 24 April 2009, the matter was fixed for hearing on 26 August 2009 and 5 October 2009 upon the request of the Plaintiff.</t>
  </si>
  <si>
    <t>On 17 March 2009, the case was fixed for next case management on 15 June 2009, for parties to file the bundle of documents.</t>
  </si>
  <si>
    <t>On 23 March 2009, the matter was adjourned for mention on 22 April 2009 and was further adjourned to 22 May 2009. On 22 May 2009, the matter was rescheduled for mention on 17 August 2009 pending the disposal of Xybase's application to transfer the Sessions Court suit to the High Court on the basis that Xybase's counter-claim amounting to RM291,500.00 had exceeded the jurisdiction of the Sessions Court. The application to transfer had been scheduled for hearing on 29 May 2009.CLS had filed and served the affidavit  opposing the transfer.</t>
  </si>
  <si>
    <t>The Board of Directors expects the performance of the Group for the next financial year to remain strong.</t>
  </si>
  <si>
    <t xml:space="preserve">Mr Devaharan had on 2 March 2009 made a payment of RM 50,000 to settle partially the outstanding shareholders' advances. The Company had on 9 April 2009 issued a letter to demand from him for the full payment together with the late payment interest amounting to RM11,129.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</si>
</sst>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00_);_(* \(#,##0.0000\);_(* &quot;-&quot;??_);_(@_)"/>
    <numFmt numFmtId="174" formatCode="&quot;$&quot;#,##0.00"/>
    <numFmt numFmtId="175" formatCode="&quot;Yes&quot;;&quot;Yes&quot;;&quot;No&quot;"/>
    <numFmt numFmtId="176" formatCode="&quot;True&quot;;&quot;True&quot;;&quot;False&quot;"/>
    <numFmt numFmtId="177" formatCode="&quot;On&quot;;&quot;On&quot;;&quot;Off&quot;"/>
    <numFmt numFmtId="178" formatCode="[$€-2]\ #,##0.00_);[Red]\([$€-2]\ #,##0.00\)"/>
    <numFmt numFmtId="179" formatCode="#,##0;[Red]#,##0"/>
    <numFmt numFmtId="180" formatCode="_-* #,##0_-;\-* #,##0_-;_-* &quot;-&quot;??_-;_-@_-"/>
    <numFmt numFmtId="181" formatCode="_(* #,##0.0_);_(* \(#,##0.0\);_(* &quot;-&quot;??_);_(@_)"/>
    <numFmt numFmtId="182" formatCode="#,##0.0_);[Red]\(#,##0.0\)"/>
    <numFmt numFmtId="183" formatCode="[$-409]dddd\,\ mmmm\ dd\,\ yyyy"/>
    <numFmt numFmtId="184" formatCode="[$-409]d/mmm/yy;@"/>
    <numFmt numFmtId="185" formatCode="[$-809]d\ mmmm\ yyyy;@"/>
    <numFmt numFmtId="186" formatCode="_(* #,##0.000_);_(* \(#,##0.000\);_(* &quot;-&quot;???_);_(@_)"/>
    <numFmt numFmtId="187" formatCode="#,##0.0;[Red]\-#,##0.0"/>
    <numFmt numFmtId="188" formatCode="#,##0.000;[Red]\-#,##0.000"/>
  </numFmts>
  <fonts count="14">
    <font>
      <sz val="10"/>
      <name val="Arial"/>
      <family val="0"/>
    </font>
    <font>
      <sz val="12"/>
      <name val="Times New Roman"/>
      <family val="1"/>
    </font>
    <font>
      <b/>
      <sz val="12"/>
      <name val="Times New Roman"/>
      <family val="1"/>
    </font>
    <font>
      <b/>
      <sz val="12"/>
      <name val="Arial"/>
      <family val="2"/>
    </font>
    <font>
      <sz val="12"/>
      <name val="Arial"/>
      <family val="2"/>
    </font>
    <font>
      <i/>
      <sz val="12"/>
      <name val="Arial"/>
      <family val="2"/>
    </font>
    <font>
      <b/>
      <u val="single"/>
      <sz val="12"/>
      <name val="Arial"/>
      <family val="2"/>
    </font>
    <font>
      <sz val="11"/>
      <name val="Arial"/>
      <family val="2"/>
    </font>
    <font>
      <sz val="8"/>
      <name val="Arial"/>
      <family val="0"/>
    </font>
    <font>
      <u val="single"/>
      <sz val="10"/>
      <color indexed="36"/>
      <name val="Arial"/>
      <family val="0"/>
    </font>
    <font>
      <u val="single"/>
      <sz val="10"/>
      <color indexed="12"/>
      <name val="Arial"/>
      <family val="0"/>
    </font>
    <font>
      <sz val="13"/>
      <name val="Times New Roman"/>
      <family val="1"/>
    </font>
    <font>
      <sz val="12"/>
      <color indexed="9"/>
      <name val="Arial"/>
      <family val="2"/>
    </font>
    <font>
      <b/>
      <sz val="10"/>
      <name val="Arial"/>
      <family val="2"/>
    </font>
  </fonts>
  <fills count="3">
    <fill>
      <patternFill/>
    </fill>
    <fill>
      <patternFill patternType="gray125"/>
    </fill>
    <fill>
      <patternFill patternType="solid">
        <fgColor indexed="13"/>
        <bgColor indexed="64"/>
      </patternFill>
    </fill>
  </fills>
  <borders count="2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double"/>
      <bottom>
        <color indexed="63"/>
      </bottom>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style="double"/>
    </border>
    <border>
      <left>
        <color indexed="63"/>
      </left>
      <right>
        <color indexed="63"/>
      </right>
      <top style="thin"/>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style="medium"/>
      <top style="medium"/>
      <bottom style="medium"/>
    </border>
    <border>
      <left>
        <color indexed="63"/>
      </left>
      <right style="medium"/>
      <top style="medium"/>
      <bottom style="medium"/>
    </border>
  </borders>
  <cellStyleXfs count="22">
    <xf numFmtId="38"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91">
    <xf numFmtId="0" fontId="0" fillId="0" borderId="0" xfId="0" applyAlignment="1">
      <alignment/>
    </xf>
    <xf numFmtId="38" fontId="3" fillId="0" borderId="0" xfId="0" applyFont="1" applyAlignment="1">
      <alignment/>
    </xf>
    <xf numFmtId="38" fontId="3" fillId="0" borderId="0" xfId="0" applyFont="1" applyFill="1" applyAlignment="1">
      <alignment/>
    </xf>
    <xf numFmtId="38" fontId="3" fillId="0" borderId="0" xfId="0" applyFont="1" applyAlignment="1">
      <alignment/>
    </xf>
    <xf numFmtId="38" fontId="1" fillId="0" borderId="0" xfId="0" applyAlignment="1">
      <alignment/>
    </xf>
    <xf numFmtId="38" fontId="3" fillId="0" borderId="0" xfId="0" applyFont="1" applyFill="1" applyAlignment="1">
      <alignment/>
    </xf>
    <xf numFmtId="38" fontId="3" fillId="0" borderId="0" xfId="0" applyFont="1" applyAlignment="1">
      <alignment horizontal="center"/>
    </xf>
    <xf numFmtId="38" fontId="3" fillId="0" borderId="0" xfId="0" applyFont="1" applyAlignment="1">
      <alignment horizontal="center" wrapText="1"/>
    </xf>
    <xf numFmtId="38" fontId="3" fillId="0" borderId="0" xfId="0" applyFont="1" applyFill="1" applyAlignment="1">
      <alignment horizontal="center" wrapText="1"/>
    </xf>
    <xf numFmtId="38" fontId="3" fillId="0" borderId="0" xfId="0" applyFont="1" applyFill="1" applyAlignment="1">
      <alignment horizontal="center"/>
    </xf>
    <xf numFmtId="38" fontId="4" fillId="0" borderId="0" xfId="0" applyFont="1" applyAlignment="1">
      <alignment/>
    </xf>
    <xf numFmtId="38" fontId="4" fillId="0" borderId="0" xfId="0" applyFont="1" applyFill="1" applyAlignment="1">
      <alignment/>
    </xf>
    <xf numFmtId="38" fontId="4" fillId="0" borderId="0" xfId="0" applyFont="1" applyFill="1" applyAlignment="1">
      <alignment horizontal="center"/>
    </xf>
    <xf numFmtId="38" fontId="4" fillId="0" borderId="0" xfId="0" applyFont="1" applyAlignment="1">
      <alignment vertical="top"/>
    </xf>
    <xf numFmtId="172" fontId="4" fillId="0" borderId="0" xfId="15" applyNumberFormat="1" applyFont="1" applyAlignment="1">
      <alignment horizontal="right" vertical="top"/>
    </xf>
    <xf numFmtId="172" fontId="4" fillId="0" borderId="0" xfId="15" applyNumberFormat="1" applyFont="1" applyFill="1" applyAlignment="1">
      <alignment horizontal="right" vertical="top"/>
    </xf>
    <xf numFmtId="172" fontId="4" fillId="0" borderId="0" xfId="15" applyNumberFormat="1" applyFont="1" applyFill="1" applyAlignment="1">
      <alignment horizontal="right" vertical="top" wrapText="1"/>
    </xf>
    <xf numFmtId="38" fontId="4" fillId="0" borderId="0" xfId="0" applyFont="1" applyFill="1" applyAlignment="1">
      <alignment vertical="top"/>
    </xf>
    <xf numFmtId="172" fontId="4" fillId="0" borderId="1" xfId="15" applyNumberFormat="1" applyFont="1" applyFill="1" applyBorder="1" applyAlignment="1">
      <alignment horizontal="right" vertical="top"/>
    </xf>
    <xf numFmtId="172" fontId="4" fillId="0" borderId="2" xfId="15" applyNumberFormat="1" applyFont="1" applyFill="1" applyBorder="1" applyAlignment="1">
      <alignment horizontal="right" vertical="top" wrapText="1"/>
    </xf>
    <xf numFmtId="172" fontId="4" fillId="0" borderId="1" xfId="15" applyNumberFormat="1" applyFont="1" applyFill="1" applyBorder="1" applyAlignment="1">
      <alignment horizontal="right" vertical="top" wrapText="1"/>
    </xf>
    <xf numFmtId="38" fontId="4" fillId="0" borderId="0" xfId="0" applyFont="1" applyAlignment="1">
      <alignment/>
    </xf>
    <xf numFmtId="172" fontId="4" fillId="0" borderId="0" xfId="15" applyNumberFormat="1" applyFont="1" applyFill="1" applyAlignment="1">
      <alignment horizontal="right"/>
    </xf>
    <xf numFmtId="38" fontId="1" fillId="0" borderId="0" xfId="0" applyAlignment="1">
      <alignment/>
    </xf>
    <xf numFmtId="172" fontId="4" fillId="0" borderId="3" xfId="15" applyNumberFormat="1" applyFont="1" applyFill="1" applyBorder="1" applyAlignment="1">
      <alignment horizontal="right" vertical="top" wrapText="1"/>
    </xf>
    <xf numFmtId="172" fontId="4" fillId="0" borderId="4" xfId="15" applyNumberFormat="1" applyFont="1" applyFill="1" applyBorder="1" applyAlignment="1">
      <alignment horizontal="right"/>
    </xf>
    <xf numFmtId="172" fontId="4" fillId="0" borderId="0" xfId="15" applyNumberFormat="1" applyFont="1" applyFill="1" applyBorder="1" applyAlignment="1">
      <alignment horizontal="right" vertical="top"/>
    </xf>
    <xf numFmtId="172" fontId="4" fillId="0" borderId="1" xfId="15" applyNumberFormat="1" applyFont="1" applyFill="1" applyBorder="1" applyAlignment="1">
      <alignment horizontal="left" vertical="top"/>
    </xf>
    <xf numFmtId="172" fontId="4" fillId="0" borderId="5" xfId="15" applyNumberFormat="1" applyFont="1" applyFill="1" applyBorder="1" applyAlignment="1">
      <alignment horizontal="right"/>
    </xf>
    <xf numFmtId="43" fontId="4" fillId="0" borderId="0" xfId="15" applyFont="1" applyFill="1" applyAlignment="1">
      <alignment horizontal="right" vertical="top"/>
    </xf>
    <xf numFmtId="172" fontId="4" fillId="0" borderId="0" xfId="15" applyNumberFormat="1" applyFont="1" applyFill="1" applyAlignment="1">
      <alignment vertical="top"/>
    </xf>
    <xf numFmtId="172" fontId="4" fillId="0" borderId="4" xfId="15" applyNumberFormat="1" applyFont="1" applyFill="1" applyBorder="1" applyAlignment="1">
      <alignment horizontal="center" vertical="top"/>
    </xf>
    <xf numFmtId="38" fontId="4" fillId="0" borderId="6" xfId="0" applyFont="1" applyBorder="1" applyAlignment="1">
      <alignment vertical="top"/>
    </xf>
    <xf numFmtId="38" fontId="4" fillId="0" borderId="6" xfId="0" applyFont="1" applyFill="1" applyBorder="1" applyAlignment="1">
      <alignment vertical="top"/>
    </xf>
    <xf numFmtId="38" fontId="4" fillId="0" borderId="0" xfId="0" applyFont="1" applyBorder="1" applyAlignment="1">
      <alignment vertical="top"/>
    </xf>
    <xf numFmtId="38" fontId="4" fillId="0" borderId="0" xfId="0" applyFont="1" applyFill="1" applyBorder="1" applyAlignment="1">
      <alignment vertical="top"/>
    </xf>
    <xf numFmtId="38" fontId="5" fillId="0" borderId="0" xfId="0" applyFont="1" applyAlignment="1">
      <alignment horizontal="justify" vertical="top" wrapText="1"/>
    </xf>
    <xf numFmtId="38" fontId="1" fillId="0" borderId="0" xfId="0" applyFill="1" applyAlignment="1">
      <alignment/>
    </xf>
    <xf numFmtId="38" fontId="3" fillId="0" borderId="0" xfId="0" applyFont="1" applyFill="1" applyAlignment="1">
      <alignment horizontal="left"/>
    </xf>
    <xf numFmtId="38" fontId="2" fillId="0" borderId="0" xfId="0" applyFont="1" applyAlignment="1">
      <alignment wrapText="1"/>
    </xf>
    <xf numFmtId="38" fontId="4" fillId="0" borderId="0" xfId="0" applyFont="1" applyAlignment="1">
      <alignment/>
    </xf>
    <xf numFmtId="38" fontId="3" fillId="0" borderId="0" xfId="0" applyFont="1" applyAlignment="1">
      <alignment wrapText="1"/>
    </xf>
    <xf numFmtId="38" fontId="3" fillId="0" borderId="0" xfId="0" applyFont="1" applyBorder="1" applyAlignment="1">
      <alignment horizontal="center" wrapText="1"/>
    </xf>
    <xf numFmtId="38" fontId="3" fillId="0" borderId="0" xfId="0" applyFont="1" applyFill="1" applyBorder="1" applyAlignment="1">
      <alignment horizontal="center" wrapText="1"/>
    </xf>
    <xf numFmtId="38" fontId="3" fillId="0" borderId="0" xfId="0" applyFont="1" applyAlignment="1">
      <alignment horizontal="center" vertical="top"/>
    </xf>
    <xf numFmtId="38" fontId="3" fillId="0" borderId="0" xfId="0" applyFont="1" applyAlignment="1">
      <alignment horizontal="center" vertical="top" wrapText="1"/>
    </xf>
    <xf numFmtId="38" fontId="3" fillId="0" borderId="0" xfId="0" applyFont="1" applyBorder="1" applyAlignment="1">
      <alignment horizontal="center" vertical="top"/>
    </xf>
    <xf numFmtId="38" fontId="6" fillId="0" borderId="0" xfId="0" applyFont="1" applyAlignment="1">
      <alignment/>
    </xf>
    <xf numFmtId="172" fontId="4" fillId="0" borderId="0" xfId="15" applyNumberFormat="1" applyFont="1" applyAlignment="1">
      <alignment vertical="top"/>
    </xf>
    <xf numFmtId="172" fontId="4" fillId="0" borderId="0" xfId="15" applyNumberFormat="1" applyFont="1" applyAlignment="1">
      <alignment vertical="top" wrapText="1"/>
    </xf>
    <xf numFmtId="172" fontId="4" fillId="0" borderId="0" xfId="15" applyNumberFormat="1" applyFont="1" applyBorder="1" applyAlignment="1">
      <alignment vertical="top"/>
    </xf>
    <xf numFmtId="172" fontId="4" fillId="0" borderId="0" xfId="15" applyNumberFormat="1" applyFont="1" applyFill="1" applyAlignment="1">
      <alignment vertical="top" wrapText="1"/>
    </xf>
    <xf numFmtId="172" fontId="4" fillId="0" borderId="0" xfId="15" applyNumberFormat="1" applyFont="1" applyFill="1" applyBorder="1" applyAlignment="1">
      <alignment vertical="top"/>
    </xf>
    <xf numFmtId="38" fontId="4" fillId="0" borderId="0" xfId="0" applyFont="1" applyFill="1" applyAlignment="1">
      <alignment/>
    </xf>
    <xf numFmtId="172" fontId="4" fillId="0" borderId="0" xfId="15" applyNumberFormat="1" applyFont="1" applyFill="1" applyBorder="1" applyAlignment="1">
      <alignment vertical="top" wrapText="1"/>
    </xf>
    <xf numFmtId="172" fontId="4" fillId="0" borderId="1" xfId="15" applyNumberFormat="1" applyFont="1" applyFill="1" applyBorder="1" applyAlignment="1">
      <alignment vertical="top"/>
    </xf>
    <xf numFmtId="172" fontId="4" fillId="0" borderId="2" xfId="15" applyNumberFormat="1" applyFont="1" applyFill="1" applyBorder="1" applyAlignment="1">
      <alignment vertical="top"/>
    </xf>
    <xf numFmtId="172" fontId="4" fillId="0" borderId="2" xfId="15" applyNumberFormat="1" applyFont="1" applyFill="1" applyBorder="1" applyAlignment="1">
      <alignment vertical="top" wrapText="1"/>
    </xf>
    <xf numFmtId="172" fontId="4" fillId="0" borderId="4" xfId="15" applyNumberFormat="1" applyFont="1" applyFill="1" applyBorder="1" applyAlignment="1">
      <alignment horizontal="right" vertical="top"/>
    </xf>
    <xf numFmtId="37" fontId="4" fillId="0" borderId="0" xfId="0" applyNumberFormat="1" applyFont="1" applyFill="1" applyAlignment="1">
      <alignment/>
    </xf>
    <xf numFmtId="172" fontId="4" fillId="0" borderId="6" xfId="15" applyNumberFormat="1" applyFont="1" applyFill="1" applyBorder="1" applyAlignment="1">
      <alignment vertical="top"/>
    </xf>
    <xf numFmtId="172" fontId="4" fillId="0" borderId="0" xfId="15" applyNumberFormat="1" applyFont="1" applyAlignment="1">
      <alignment/>
    </xf>
    <xf numFmtId="38" fontId="4" fillId="0" borderId="0" xfId="0" applyFont="1" applyAlignment="1">
      <alignment vertical="top" wrapText="1"/>
    </xf>
    <xf numFmtId="172" fontId="4" fillId="0" borderId="0" xfId="0" applyNumberFormat="1" applyFont="1" applyAlignment="1">
      <alignment/>
    </xf>
    <xf numFmtId="38" fontId="5" fillId="0" borderId="0" xfId="0" applyFont="1" applyAlignment="1">
      <alignment/>
    </xf>
    <xf numFmtId="38" fontId="3" fillId="0" borderId="0" xfId="0" applyFont="1" applyFill="1" applyBorder="1" applyAlignment="1">
      <alignment/>
    </xf>
    <xf numFmtId="38" fontId="3" fillId="0" borderId="0" xfId="0" applyFont="1" applyBorder="1" applyAlignment="1">
      <alignment/>
    </xf>
    <xf numFmtId="38" fontId="3" fillId="0" borderId="0" xfId="0" applyFont="1" applyBorder="1" applyAlignment="1">
      <alignment horizontal="center"/>
    </xf>
    <xf numFmtId="38" fontId="3" fillId="0" borderId="0" xfId="0" applyFont="1" applyFill="1" applyBorder="1" applyAlignment="1">
      <alignment horizontal="center"/>
    </xf>
    <xf numFmtId="38" fontId="3" fillId="0" borderId="0" xfId="0" applyFont="1" applyBorder="1" applyAlignment="1">
      <alignment horizontal="center" vertical="top" wrapText="1"/>
    </xf>
    <xf numFmtId="38" fontId="3" fillId="0" borderId="0" xfId="0" applyFont="1" applyFill="1" applyBorder="1" applyAlignment="1">
      <alignment horizontal="center" vertical="center" wrapText="1"/>
    </xf>
    <xf numFmtId="38" fontId="4" fillId="0" borderId="0" xfId="0" applyFont="1" applyBorder="1" applyAlignment="1">
      <alignment horizontal="right"/>
    </xf>
    <xf numFmtId="38" fontId="4" fillId="0" borderId="0" xfId="0" applyFont="1" applyFill="1" applyBorder="1" applyAlignment="1">
      <alignment horizontal="right"/>
    </xf>
    <xf numFmtId="172" fontId="4" fillId="0" borderId="0" xfId="15" applyNumberFormat="1" applyFont="1" applyBorder="1" applyAlignment="1">
      <alignment horizontal="right"/>
    </xf>
    <xf numFmtId="172" fontId="4" fillId="0" borderId="0" xfId="15" applyNumberFormat="1" applyFont="1" applyFill="1" applyBorder="1" applyAlignment="1">
      <alignment horizontal="right"/>
    </xf>
    <xf numFmtId="38" fontId="4" fillId="0" borderId="0" xfId="0" applyFont="1" applyBorder="1" applyAlignment="1">
      <alignment/>
    </xf>
    <xf numFmtId="38" fontId="4" fillId="0" borderId="0" xfId="0" applyFont="1" applyFill="1" applyBorder="1" applyAlignment="1">
      <alignment/>
    </xf>
    <xf numFmtId="172" fontId="4" fillId="0" borderId="1" xfId="15" applyNumberFormat="1" applyFont="1" applyBorder="1" applyAlignment="1">
      <alignment horizontal="right"/>
    </xf>
    <xf numFmtId="172" fontId="4" fillId="0" borderId="7" xfId="15" applyNumberFormat="1" applyFont="1" applyFill="1" applyBorder="1" applyAlignment="1">
      <alignment horizontal="right"/>
    </xf>
    <xf numFmtId="173" fontId="4" fillId="0" borderId="0" xfId="0" applyNumberFormat="1" applyFont="1" applyAlignment="1">
      <alignment/>
    </xf>
    <xf numFmtId="38" fontId="4" fillId="0" borderId="0" xfId="0" applyFont="1" applyBorder="1" applyAlignment="1">
      <alignment/>
    </xf>
    <xf numFmtId="38" fontId="3" fillId="0" borderId="0" xfId="0" applyFont="1" applyBorder="1" applyAlignment="1">
      <alignment/>
    </xf>
    <xf numFmtId="172" fontId="4" fillId="0" borderId="0" xfId="15" applyNumberFormat="1" applyFont="1" applyFill="1" applyAlignment="1">
      <alignment/>
    </xf>
    <xf numFmtId="172" fontId="4" fillId="0" borderId="0" xfId="15" applyNumberFormat="1" applyFont="1" applyFill="1" applyBorder="1" applyAlignment="1">
      <alignment/>
    </xf>
    <xf numFmtId="38" fontId="5" fillId="0" borderId="0" xfId="0" applyFont="1" applyAlignment="1">
      <alignment horizontal="left" vertical="top" wrapText="1"/>
    </xf>
    <xf numFmtId="15" fontId="4" fillId="0" borderId="0" xfId="0" applyNumberFormat="1" applyFont="1" applyAlignment="1" quotePrefix="1">
      <alignment/>
    </xf>
    <xf numFmtId="38" fontId="3" fillId="0" borderId="0" xfId="0" applyFont="1" applyFill="1" applyBorder="1" applyAlignment="1">
      <alignment horizontal="left"/>
    </xf>
    <xf numFmtId="38" fontId="3" fillId="0" borderId="0" xfId="0" applyFont="1" applyAlignment="1">
      <alignment horizontal="justify"/>
    </xf>
    <xf numFmtId="38" fontId="3" fillId="0" borderId="0" xfId="0" applyFont="1" applyFill="1" applyAlignment="1">
      <alignment horizontal="center" vertical="center" wrapText="1"/>
    </xf>
    <xf numFmtId="37" fontId="3" fillId="0" borderId="0" xfId="0" applyNumberFormat="1" applyFont="1" applyFill="1" applyAlignment="1">
      <alignment horizontal="center"/>
    </xf>
    <xf numFmtId="37" fontId="3" fillId="0" borderId="0" xfId="0" applyNumberFormat="1" applyFont="1" applyAlignment="1">
      <alignment horizontal="center"/>
    </xf>
    <xf numFmtId="38" fontId="4" fillId="0" borderId="0" xfId="0" applyFont="1" applyAlignment="1">
      <alignment horizontal="justify"/>
    </xf>
    <xf numFmtId="172" fontId="4" fillId="0" borderId="3" xfId="15" applyNumberFormat="1" applyFont="1" applyBorder="1" applyAlignment="1">
      <alignment horizontal="right" vertical="top"/>
    </xf>
    <xf numFmtId="172" fontId="4" fillId="0" borderId="0" xfId="15" applyNumberFormat="1" applyFont="1" applyBorder="1" applyAlignment="1">
      <alignment horizontal="right" vertical="top"/>
    </xf>
    <xf numFmtId="172" fontId="4" fillId="0" borderId="8" xfId="15" applyNumberFormat="1" applyFont="1" applyFill="1" applyBorder="1" applyAlignment="1">
      <alignment horizontal="right" vertical="top"/>
    </xf>
    <xf numFmtId="172" fontId="4" fillId="0" borderId="0" xfId="15" applyNumberFormat="1" applyFont="1" applyAlignment="1">
      <alignment horizontal="right"/>
    </xf>
    <xf numFmtId="172" fontId="4" fillId="0" borderId="9" xfId="15" applyNumberFormat="1" applyFont="1" applyFill="1" applyBorder="1" applyAlignment="1">
      <alignment horizontal="right" vertical="top"/>
    </xf>
    <xf numFmtId="38" fontId="5" fillId="0" borderId="0" xfId="0" applyFont="1" applyAlignment="1">
      <alignment vertical="center" wrapText="1"/>
    </xf>
    <xf numFmtId="38" fontId="5" fillId="0" borderId="0" xfId="0" applyFont="1" applyAlignment="1">
      <alignment wrapText="1"/>
    </xf>
    <xf numFmtId="38" fontId="1" fillId="0" borderId="0" xfId="0" applyFont="1" applyFill="1" applyAlignment="1">
      <alignment wrapText="1"/>
    </xf>
    <xf numFmtId="38" fontId="1" fillId="0" borderId="0" xfId="0" applyFont="1" applyAlignment="1">
      <alignment wrapText="1"/>
    </xf>
    <xf numFmtId="38" fontId="3" fillId="0" borderId="0" xfId="0" applyFont="1" applyFill="1" applyAlignment="1">
      <alignment horizontal="left" vertical="top"/>
    </xf>
    <xf numFmtId="38" fontId="4" fillId="0" borderId="0" xfId="0" applyFont="1" applyFill="1" applyAlignment="1">
      <alignment horizontal="center" vertical="top"/>
    </xf>
    <xf numFmtId="38" fontId="3" fillId="0" borderId="0" xfId="0" applyFont="1" applyFill="1" applyAlignment="1">
      <alignment horizontal="center" vertical="top"/>
    </xf>
    <xf numFmtId="38" fontId="3" fillId="0" borderId="0" xfId="0" applyFont="1" applyFill="1" applyAlignment="1">
      <alignment vertical="top"/>
    </xf>
    <xf numFmtId="38" fontId="4" fillId="0" borderId="0" xfId="0" applyFont="1" applyAlignment="1">
      <alignment horizontal="justify" vertical="center" wrapText="1"/>
    </xf>
    <xf numFmtId="38" fontId="4" fillId="0" borderId="0" xfId="0" applyFont="1" applyFill="1" applyAlignment="1">
      <alignment horizontal="justify" vertical="top" wrapText="1"/>
    </xf>
    <xf numFmtId="38" fontId="4" fillId="0" borderId="0" xfId="0" applyFont="1" applyFill="1" applyAlignment="1">
      <alignment horizontal="left" vertical="top"/>
    </xf>
    <xf numFmtId="38" fontId="4" fillId="0" borderId="0" xfId="0" applyFont="1" applyFill="1" applyAlignment="1">
      <alignment horizontal="right" vertical="top"/>
    </xf>
    <xf numFmtId="172" fontId="4" fillId="0" borderId="3" xfId="15" applyNumberFormat="1" applyFont="1" applyFill="1" applyBorder="1" applyAlignment="1">
      <alignment vertical="top"/>
    </xf>
    <xf numFmtId="0" fontId="4" fillId="0" borderId="0" xfId="0" applyNumberFormat="1" applyFont="1" applyFill="1" applyAlignment="1">
      <alignment horizontal="justify" vertical="top" wrapText="1"/>
    </xf>
    <xf numFmtId="38" fontId="3" fillId="0" borderId="0" xfId="0" applyFont="1" applyBorder="1" applyAlignment="1">
      <alignment horizontal="center" vertical="center"/>
    </xf>
    <xf numFmtId="38" fontId="4" fillId="0" borderId="0" xfId="0" applyFont="1" applyFill="1" applyAlignment="1" quotePrefix="1">
      <alignment vertical="top"/>
    </xf>
    <xf numFmtId="38" fontId="4" fillId="0" borderId="0" xfId="0" applyFont="1" applyFill="1" applyAlignment="1">
      <alignment/>
    </xf>
    <xf numFmtId="38" fontId="4" fillId="0" borderId="0" xfId="0" applyFont="1" applyFill="1" applyAlignment="1" quotePrefix="1">
      <alignment/>
    </xf>
    <xf numFmtId="172" fontId="4" fillId="0" borderId="0" xfId="0" applyNumberFormat="1" applyFont="1" applyFill="1" applyAlignment="1">
      <alignment/>
    </xf>
    <xf numFmtId="172" fontId="4" fillId="0" borderId="0" xfId="15" applyNumberFormat="1" applyFont="1" applyFill="1" applyAlignment="1">
      <alignment/>
    </xf>
    <xf numFmtId="43" fontId="4" fillId="0" borderId="0" xfId="15" applyFont="1" applyFill="1" applyAlignment="1">
      <alignment vertical="top"/>
    </xf>
    <xf numFmtId="172" fontId="4" fillId="0" borderId="10" xfId="0" applyNumberFormat="1" applyFont="1" applyFill="1" applyBorder="1" applyAlignment="1">
      <alignment/>
    </xf>
    <xf numFmtId="38" fontId="4" fillId="0" borderId="0" xfId="0" applyFont="1" applyFill="1" applyAlignment="1">
      <alignment horizontal="center" vertical="center"/>
    </xf>
    <xf numFmtId="38" fontId="4" fillId="0" borderId="0" xfId="0" applyFont="1" applyFill="1" applyAlignment="1">
      <alignment vertical="center"/>
    </xf>
    <xf numFmtId="172" fontId="4" fillId="0" borderId="3" xfId="15" applyNumberFormat="1" applyFont="1" applyFill="1" applyBorder="1" applyAlignment="1">
      <alignment vertical="center"/>
    </xf>
    <xf numFmtId="38" fontId="4" fillId="0" borderId="5" xfId="0" applyFont="1" applyFill="1" applyBorder="1" applyAlignment="1">
      <alignment/>
    </xf>
    <xf numFmtId="38" fontId="4" fillId="0" borderId="4" xfId="0" applyFont="1" applyFill="1" applyBorder="1" applyAlignment="1">
      <alignment vertical="top"/>
    </xf>
    <xf numFmtId="38" fontId="4" fillId="0" borderId="0" xfId="0" applyFont="1" applyFill="1" applyAlignment="1">
      <alignment vertical="top" wrapText="1"/>
    </xf>
    <xf numFmtId="38" fontId="3" fillId="0" borderId="0" xfId="0" applyFont="1" applyFill="1" applyAlignment="1">
      <alignment horizontal="center" vertical="top" wrapText="1"/>
    </xf>
    <xf numFmtId="38" fontId="7" fillId="0" borderId="0" xfId="0" applyFont="1" applyFill="1" applyAlignment="1">
      <alignment vertical="top" wrapText="1"/>
    </xf>
    <xf numFmtId="0" fontId="4" fillId="0" borderId="0" xfId="15" applyNumberFormat="1" applyFont="1" applyFill="1" applyAlignment="1">
      <alignment horizontal="justify" vertical="center" wrapText="1"/>
    </xf>
    <xf numFmtId="172" fontId="4" fillId="0" borderId="1" xfId="0" applyNumberFormat="1" applyFont="1" applyFill="1" applyBorder="1" applyAlignment="1">
      <alignment vertical="top"/>
    </xf>
    <xf numFmtId="172" fontId="4" fillId="0" borderId="0" xfId="0" applyNumberFormat="1" applyFont="1" applyFill="1" applyBorder="1" applyAlignment="1">
      <alignment vertical="top"/>
    </xf>
    <xf numFmtId="172" fontId="4" fillId="0" borderId="0" xfId="0" applyNumberFormat="1" applyFont="1" applyFill="1" applyBorder="1" applyAlignment="1">
      <alignment horizontal="right" vertical="top"/>
    </xf>
    <xf numFmtId="172" fontId="4" fillId="0" borderId="5" xfId="0" applyNumberFormat="1" applyFont="1" applyFill="1" applyBorder="1" applyAlignment="1">
      <alignment/>
    </xf>
    <xf numFmtId="172" fontId="4" fillId="0" borderId="0" xfId="0" applyNumberFormat="1" applyFont="1" applyFill="1" applyBorder="1" applyAlignment="1">
      <alignment/>
    </xf>
    <xf numFmtId="0" fontId="7" fillId="0" borderId="0" xfId="0" applyNumberFormat="1" applyFont="1" applyFill="1" applyAlignment="1">
      <alignment vertical="top" wrapText="1"/>
    </xf>
    <xf numFmtId="3" fontId="4" fillId="0" borderId="0" xfId="0" applyNumberFormat="1" applyFont="1" applyFill="1" applyAlignment="1">
      <alignment horizontal="center" vertical="top"/>
    </xf>
    <xf numFmtId="38" fontId="1" fillId="0" borderId="0" xfId="0" applyFill="1" applyAlignment="1">
      <alignment horizontal="justify" vertical="top" wrapText="1"/>
    </xf>
    <xf numFmtId="38" fontId="4" fillId="0" borderId="0" xfId="0" applyFont="1" applyFill="1" applyAlignment="1">
      <alignment wrapText="1"/>
    </xf>
    <xf numFmtId="38" fontId="4" fillId="2" borderId="0" xfId="0" applyFont="1" applyFill="1" applyAlignment="1">
      <alignment vertical="top"/>
    </xf>
    <xf numFmtId="37" fontId="4" fillId="0" borderId="0" xfId="0" applyNumberFormat="1" applyFont="1" applyFill="1" applyAlignment="1">
      <alignment vertical="top"/>
    </xf>
    <xf numFmtId="43" fontId="4" fillId="0" borderId="3" xfId="15" applyNumberFormat="1" applyFont="1" applyFill="1" applyBorder="1" applyAlignment="1">
      <alignment/>
    </xf>
    <xf numFmtId="39" fontId="4" fillId="0" borderId="0" xfId="0" applyNumberFormat="1" applyFont="1" applyFill="1" applyAlignment="1">
      <alignment vertical="top"/>
    </xf>
    <xf numFmtId="38" fontId="4" fillId="0" borderId="0" xfId="0" applyFont="1" applyFill="1" applyAlignment="1">
      <alignment horizontal="justify" vertical="top"/>
    </xf>
    <xf numFmtId="38" fontId="4" fillId="0" borderId="0" xfId="0" applyFont="1" applyFill="1" applyAlignment="1">
      <alignment horizontal="justify" vertical="center" wrapText="1"/>
    </xf>
    <xf numFmtId="38" fontId="3" fillId="0" borderId="0" xfId="0" applyFont="1" applyFill="1" applyAlignment="1">
      <alignment vertical="top" wrapText="1"/>
    </xf>
    <xf numFmtId="38" fontId="4" fillId="0" borderId="0" xfId="0" applyFont="1" applyAlignment="1">
      <alignment horizontal="left"/>
    </xf>
    <xf numFmtId="38" fontId="4" fillId="0" borderId="0" xfId="0" applyFont="1" applyFill="1" applyAlignment="1">
      <alignment horizontal="left"/>
    </xf>
    <xf numFmtId="38" fontId="4" fillId="0" borderId="0" xfId="0" applyFont="1" applyAlignment="1">
      <alignment horizontal="justify" vertical="top" wrapText="1"/>
    </xf>
    <xf numFmtId="0" fontId="4" fillId="0" borderId="0" xfId="15" applyNumberFormat="1" applyFont="1" applyFill="1" applyAlignment="1">
      <alignment vertical="top" wrapText="1"/>
    </xf>
    <xf numFmtId="38" fontId="4" fillId="0" borderId="0" xfId="0" applyFont="1" applyBorder="1" applyAlignment="1">
      <alignment horizontal="left" indent="8"/>
    </xf>
    <xf numFmtId="0" fontId="4" fillId="0" borderId="0" xfId="0" applyFont="1" applyAlignment="1">
      <alignment vertical="top"/>
    </xf>
    <xf numFmtId="38" fontId="3" fillId="0" borderId="0" xfId="0" applyFont="1" applyFill="1" applyBorder="1" applyAlignment="1">
      <alignment horizontal="center" vertical="top" wrapText="1"/>
    </xf>
    <xf numFmtId="38" fontId="6" fillId="0" borderId="0" xfId="0" applyFont="1" applyFill="1" applyAlignment="1">
      <alignment/>
    </xf>
    <xf numFmtId="172" fontId="4" fillId="0" borderId="0" xfId="0" applyNumberFormat="1" applyFont="1" applyFill="1" applyAlignment="1">
      <alignment vertical="top"/>
    </xf>
    <xf numFmtId="172" fontId="4" fillId="0" borderId="0" xfId="15" applyNumberFormat="1" applyFont="1" applyFill="1" applyAlignment="1">
      <alignment horizontal="left" vertical="top"/>
    </xf>
    <xf numFmtId="172" fontId="4" fillId="0" borderId="0" xfId="15" applyNumberFormat="1" applyFont="1" applyFill="1" applyBorder="1" applyAlignment="1">
      <alignment horizontal="left" vertical="top"/>
    </xf>
    <xf numFmtId="172" fontId="4" fillId="0" borderId="10" xfId="15" applyNumberFormat="1" applyFont="1" applyFill="1" applyBorder="1" applyAlignment="1">
      <alignment horizontal="left" vertical="top"/>
    </xf>
    <xf numFmtId="38" fontId="4" fillId="0" borderId="0" xfId="0" applyFont="1" applyFill="1" applyBorder="1" applyAlignment="1" quotePrefix="1">
      <alignment vertical="top"/>
    </xf>
    <xf numFmtId="172" fontId="4" fillId="0" borderId="0" xfId="15" applyNumberFormat="1" applyFont="1" applyFill="1" applyBorder="1" applyAlignment="1">
      <alignment horizontal="left"/>
    </xf>
    <xf numFmtId="172" fontId="0" fillId="0" borderId="0" xfId="15" applyNumberFormat="1" applyFont="1" applyFill="1" applyBorder="1" applyAlignment="1">
      <alignment horizontal="left" vertical="top"/>
    </xf>
    <xf numFmtId="0" fontId="3" fillId="0" borderId="0" xfId="0" applyFont="1" applyAlignment="1">
      <alignment horizontal="center"/>
    </xf>
    <xf numFmtId="43" fontId="0" fillId="0" borderId="0" xfId="15" applyFill="1" applyAlignment="1">
      <alignment/>
    </xf>
    <xf numFmtId="1" fontId="4" fillId="0" borderId="0" xfId="0" applyNumberFormat="1" applyFont="1" applyFill="1" applyAlignment="1">
      <alignment vertical="top"/>
    </xf>
    <xf numFmtId="172" fontId="4" fillId="0" borderId="0" xfId="15" applyNumberFormat="1" applyFont="1" applyFill="1" applyBorder="1" applyAlignment="1">
      <alignment/>
    </xf>
    <xf numFmtId="0" fontId="4" fillId="0" borderId="0" xfId="0" applyNumberFormat="1" applyFont="1" applyFill="1" applyAlignment="1">
      <alignment vertical="top"/>
    </xf>
    <xf numFmtId="172" fontId="4" fillId="0" borderId="0" xfId="15" applyNumberFormat="1" applyFont="1" applyFill="1" applyBorder="1" applyAlignment="1">
      <alignment horizontal="center" vertical="top" wrapText="1"/>
    </xf>
    <xf numFmtId="172" fontId="4" fillId="0" borderId="0" xfId="15" applyNumberFormat="1" applyFont="1" applyFill="1" applyBorder="1" applyAlignment="1">
      <alignment/>
    </xf>
    <xf numFmtId="172" fontId="4" fillId="0" borderId="11" xfId="15" applyNumberFormat="1" applyFont="1" applyFill="1" applyBorder="1" applyAlignment="1">
      <alignment horizontal="right" vertical="top"/>
    </xf>
    <xf numFmtId="37" fontId="4" fillId="0" borderId="4" xfId="0" applyNumberFormat="1" applyFont="1" applyBorder="1" applyAlignment="1">
      <alignment horizontal="center" vertical="top"/>
    </xf>
    <xf numFmtId="0" fontId="3" fillId="0" borderId="0" xfId="0" applyFont="1" applyFill="1" applyAlignment="1">
      <alignment horizontal="center"/>
    </xf>
    <xf numFmtId="3" fontId="11" fillId="0" borderId="0" xfId="0" applyNumberFormat="1" applyFont="1" applyAlignment="1">
      <alignment/>
    </xf>
    <xf numFmtId="38" fontId="11" fillId="0" borderId="0" xfId="0" applyFont="1" applyAlignment="1">
      <alignment/>
    </xf>
    <xf numFmtId="38" fontId="11" fillId="0" borderId="0" xfId="0" applyFont="1" applyBorder="1" applyAlignment="1">
      <alignment vertical="justify" wrapText="1"/>
    </xf>
    <xf numFmtId="38" fontId="11" fillId="0" borderId="0" xfId="0" applyFont="1" applyBorder="1" applyAlignment="1">
      <alignment vertical="justify" wrapText="1"/>
    </xf>
    <xf numFmtId="172" fontId="12" fillId="0" borderId="0" xfId="15" applyNumberFormat="1" applyFont="1" applyFill="1" applyBorder="1" applyAlignment="1">
      <alignment/>
    </xf>
    <xf numFmtId="38" fontId="4" fillId="0" borderId="0" xfId="0" applyFont="1" applyAlignment="1">
      <alignment horizontal="right" vertical="top" wrapText="1"/>
    </xf>
    <xf numFmtId="38" fontId="4" fillId="0" borderId="0" xfId="0" applyFont="1" applyFill="1" applyBorder="1" applyAlignment="1">
      <alignment horizontal="right" vertical="top"/>
    </xf>
    <xf numFmtId="172" fontId="4" fillId="0" borderId="1" xfId="15" applyNumberFormat="1" applyFont="1" applyBorder="1" applyAlignment="1">
      <alignment horizontal="right" vertical="top"/>
    </xf>
    <xf numFmtId="43" fontId="4" fillId="0" borderId="0" xfId="15" applyNumberFormat="1" applyFont="1" applyAlignment="1">
      <alignment/>
    </xf>
    <xf numFmtId="172" fontId="4" fillId="0" borderId="3" xfId="0" applyNumberFormat="1" applyFont="1" applyFill="1" applyBorder="1" applyAlignment="1">
      <alignment horizontal="right" vertical="top"/>
    </xf>
    <xf numFmtId="172" fontId="4" fillId="0" borderId="0" xfId="0" applyNumberFormat="1" applyFont="1" applyAlignment="1">
      <alignment horizontal="right" vertical="top" wrapText="1"/>
    </xf>
    <xf numFmtId="172" fontId="4" fillId="0" borderId="1" xfId="0" applyNumberFormat="1" applyFont="1" applyBorder="1" applyAlignment="1">
      <alignment horizontal="right" vertical="top"/>
    </xf>
    <xf numFmtId="172" fontId="4" fillId="0" borderId="0" xfId="0" applyNumberFormat="1" applyFont="1" applyAlignment="1">
      <alignment horizontal="right" vertical="top"/>
    </xf>
    <xf numFmtId="172" fontId="4" fillId="0" borderId="1" xfId="0" applyNumberFormat="1" applyFont="1" applyBorder="1" applyAlignment="1">
      <alignment horizontal="right" vertical="top" wrapText="1"/>
    </xf>
    <xf numFmtId="172" fontId="4" fillId="0" borderId="3" xfId="0" applyNumberFormat="1" applyFont="1" applyBorder="1" applyAlignment="1">
      <alignment horizontal="right" vertical="top" wrapText="1"/>
    </xf>
    <xf numFmtId="172" fontId="4" fillId="0" borderId="0" xfId="0" applyNumberFormat="1" applyFont="1" applyFill="1" applyAlignment="1">
      <alignment horizontal="right" vertical="top"/>
    </xf>
    <xf numFmtId="172" fontId="4" fillId="0" borderId="2" xfId="0" applyNumberFormat="1" applyFont="1" applyFill="1" applyBorder="1" applyAlignment="1">
      <alignment horizontal="right" vertical="top" wrapText="1"/>
    </xf>
    <xf numFmtId="172" fontId="4" fillId="0" borderId="6" xfId="0" applyNumberFormat="1" applyFont="1" applyFill="1" applyBorder="1" applyAlignment="1">
      <alignment horizontal="right" vertical="top"/>
    </xf>
    <xf numFmtId="38" fontId="3" fillId="0" borderId="0" xfId="0" applyFont="1" applyFill="1" applyBorder="1" applyAlignment="1">
      <alignment horizontal="center" vertical="top"/>
    </xf>
    <xf numFmtId="40" fontId="4" fillId="0" borderId="0" xfId="0" applyNumberFormat="1" applyFont="1" applyFill="1" applyBorder="1" applyAlignment="1">
      <alignment vertical="top"/>
    </xf>
    <xf numFmtId="40" fontId="4" fillId="0" borderId="4" xfId="0" applyNumberFormat="1" applyFont="1" applyFill="1" applyBorder="1" applyAlignment="1">
      <alignment vertical="top"/>
    </xf>
    <xf numFmtId="0" fontId="13" fillId="0" borderId="0" xfId="0" applyFont="1" applyAlignment="1">
      <alignment vertical="top" wrapText="1"/>
    </xf>
    <xf numFmtId="172" fontId="4" fillId="0" borderId="0" xfId="15" applyNumberFormat="1" applyFont="1" applyFill="1" applyAlignment="1">
      <alignment horizontal="center" vertical="top" wrapText="1"/>
    </xf>
    <xf numFmtId="43" fontId="5" fillId="0" borderId="0" xfId="15" applyFont="1" applyAlignment="1">
      <alignment/>
    </xf>
    <xf numFmtId="43" fontId="2" fillId="0" borderId="0" xfId="15" applyFont="1" applyAlignment="1">
      <alignment wrapText="1"/>
    </xf>
    <xf numFmtId="171" fontId="4" fillId="0" borderId="0" xfId="0" applyNumberFormat="1" applyFont="1" applyAlignment="1">
      <alignment/>
    </xf>
    <xf numFmtId="43" fontId="4" fillId="0" borderId="0" xfId="0" applyNumberFormat="1" applyFont="1" applyAlignment="1">
      <alignment horizontal="right" vertical="top" wrapText="1"/>
    </xf>
    <xf numFmtId="40" fontId="4" fillId="0" borderId="0" xfId="0" applyNumberFormat="1" applyFont="1" applyFill="1" applyAlignment="1">
      <alignment vertical="top"/>
    </xf>
    <xf numFmtId="174" fontId="5" fillId="0" borderId="0" xfId="0" applyNumberFormat="1" applyFont="1" applyAlignment="1">
      <alignment horizontal="justify" vertical="top" wrapText="1"/>
    </xf>
    <xf numFmtId="172" fontId="4" fillId="0" borderId="0" xfId="15" applyNumberFormat="1" applyFont="1" applyFill="1" applyAlignment="1">
      <alignment horizontal="justify" vertical="top"/>
    </xf>
    <xf numFmtId="38" fontId="4" fillId="0" borderId="0" xfId="0" applyFont="1" applyFill="1" applyAlignment="1">
      <alignment horizontal="left" vertical="top" wrapText="1"/>
    </xf>
    <xf numFmtId="172" fontId="4" fillId="0" borderId="7" xfId="15" applyNumberFormat="1" applyFont="1" applyBorder="1" applyAlignment="1">
      <alignment horizontal="right"/>
    </xf>
    <xf numFmtId="172" fontId="4" fillId="0" borderId="5" xfId="15" applyNumberFormat="1" applyFont="1" applyFill="1" applyBorder="1" applyAlignment="1">
      <alignment horizontal="justify" vertical="top"/>
    </xf>
    <xf numFmtId="38" fontId="3" fillId="0" borderId="0" xfId="0" applyFont="1" applyFill="1" applyBorder="1" applyAlignment="1" quotePrefix="1">
      <alignment horizontal="center" vertical="top"/>
    </xf>
    <xf numFmtId="43" fontId="4" fillId="0" borderId="0" xfId="15" applyFont="1" applyFill="1" applyBorder="1" applyAlignment="1">
      <alignment vertical="top"/>
    </xf>
    <xf numFmtId="38" fontId="1" fillId="0" borderId="0" xfId="0" applyFont="1" applyAlignment="1">
      <alignment horizontal="justify" wrapText="1"/>
    </xf>
    <xf numFmtId="38" fontId="1" fillId="0" borderId="0" xfId="0" applyFont="1" applyFill="1" applyAlignment="1">
      <alignment horizontal="justify" wrapText="1"/>
    </xf>
    <xf numFmtId="0" fontId="13" fillId="0" borderId="0" xfId="0" applyFont="1" applyAlignment="1">
      <alignment wrapText="1"/>
    </xf>
    <xf numFmtId="0" fontId="13" fillId="0" borderId="3" xfId="0" applyFont="1" applyBorder="1" applyAlignment="1">
      <alignment vertical="top" wrapText="1"/>
    </xf>
    <xf numFmtId="0" fontId="0" fillId="0" borderId="0" xfId="0" applyFont="1" applyBorder="1" applyAlignment="1">
      <alignment vertical="top" wrapText="1"/>
    </xf>
    <xf numFmtId="0" fontId="13" fillId="0" borderId="0" xfId="0" applyFont="1" applyAlignment="1">
      <alignment vertical="top"/>
    </xf>
    <xf numFmtId="172" fontId="4" fillId="0" borderId="12" xfId="15" applyNumberFormat="1" applyFont="1" applyFill="1" applyBorder="1" applyAlignment="1">
      <alignment vertical="top"/>
    </xf>
    <xf numFmtId="172" fontId="4" fillId="0" borderId="13" xfId="15" applyNumberFormat="1" applyFont="1" applyFill="1" applyBorder="1" applyAlignment="1">
      <alignment vertical="top"/>
    </xf>
    <xf numFmtId="172" fontId="4" fillId="0" borderId="14" xfId="15" applyNumberFormat="1" applyFont="1" applyFill="1" applyBorder="1" applyAlignment="1">
      <alignment vertical="top"/>
    </xf>
    <xf numFmtId="172" fontId="4" fillId="0" borderId="15" xfId="15" applyNumberFormat="1" applyFont="1" applyFill="1" applyBorder="1" applyAlignment="1">
      <alignment vertical="top"/>
    </xf>
    <xf numFmtId="172" fontId="4" fillId="0" borderId="16" xfId="15" applyNumberFormat="1" applyFont="1" applyFill="1" applyBorder="1" applyAlignment="1">
      <alignment vertical="top"/>
    </xf>
    <xf numFmtId="172" fontId="4" fillId="0" borderId="7" xfId="15" applyNumberFormat="1" applyFont="1" applyFill="1" applyBorder="1" applyAlignment="1">
      <alignment vertical="top"/>
    </xf>
    <xf numFmtId="172" fontId="4" fillId="0" borderId="17" xfId="15" applyNumberFormat="1" applyFont="1" applyFill="1" applyBorder="1" applyAlignment="1">
      <alignment vertical="top"/>
    </xf>
    <xf numFmtId="0" fontId="0" fillId="0" borderId="18" xfId="0" applyFont="1" applyBorder="1" applyAlignment="1">
      <alignment horizontal="center" vertical="top" wrapText="1"/>
    </xf>
    <xf numFmtId="0" fontId="0" fillId="0" borderId="19" xfId="0" applyFont="1" applyBorder="1" applyAlignment="1">
      <alignment horizontal="center" vertical="top" wrapText="1"/>
    </xf>
    <xf numFmtId="0" fontId="0" fillId="0" borderId="20" xfId="0" applyFont="1" applyBorder="1" applyAlignment="1">
      <alignment horizontal="center" vertical="top" wrapText="1"/>
    </xf>
    <xf numFmtId="0" fontId="0" fillId="0" borderId="19" xfId="0" applyFont="1" applyBorder="1" applyAlignment="1">
      <alignment vertical="top" wrapText="1"/>
    </xf>
    <xf numFmtId="0" fontId="0" fillId="0" borderId="18" xfId="0" applyFont="1" applyBorder="1" applyAlignment="1">
      <alignment vertical="top" wrapText="1"/>
    </xf>
    <xf numFmtId="0" fontId="0" fillId="0" borderId="20" xfId="0" applyFont="1" applyBorder="1" applyAlignment="1">
      <alignment vertical="top" wrapText="1"/>
    </xf>
    <xf numFmtId="0" fontId="0" fillId="0" borderId="0" xfId="0" applyFont="1" applyBorder="1"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Font="1" applyBorder="1" applyAlignment="1">
      <alignment vertical="top"/>
    </xf>
    <xf numFmtId="0" fontId="0" fillId="0" borderId="21" xfId="0" applyFont="1" applyBorder="1" applyAlignment="1">
      <alignment vertical="top" wrapText="1"/>
    </xf>
    <xf numFmtId="0" fontId="0" fillId="0" borderId="22" xfId="0" applyFont="1" applyBorder="1" applyAlignment="1">
      <alignment vertical="top" wrapText="1"/>
    </xf>
    <xf numFmtId="0" fontId="0" fillId="0" borderId="19" xfId="0" applyFont="1" applyBorder="1" applyAlignment="1">
      <alignment horizontal="justify" vertical="top" wrapText="1"/>
    </xf>
    <xf numFmtId="0" fontId="0" fillId="0" borderId="18" xfId="0" applyFont="1" applyBorder="1" applyAlignment="1">
      <alignment horizontal="justify" vertical="top" wrapText="1"/>
    </xf>
    <xf numFmtId="0" fontId="0" fillId="0" borderId="19" xfId="0" applyNumberFormat="1" applyFont="1" applyBorder="1" applyAlignment="1">
      <alignment horizontal="justify" vertical="top" wrapText="1"/>
    </xf>
    <xf numFmtId="0" fontId="0" fillId="0" borderId="21" xfId="0" applyFont="1" applyBorder="1" applyAlignment="1">
      <alignment horizontal="justify" vertical="top" wrapText="1"/>
    </xf>
    <xf numFmtId="0" fontId="0" fillId="0" borderId="22" xfId="0" applyFont="1" applyBorder="1" applyAlignment="1">
      <alignment horizontal="justify" vertical="top" wrapText="1"/>
    </xf>
    <xf numFmtId="0" fontId="0" fillId="0" borderId="22" xfId="0" applyFont="1" applyBorder="1" applyAlignment="1">
      <alignment horizontal="center" vertical="top" wrapText="1"/>
    </xf>
    <xf numFmtId="0" fontId="13" fillId="0" borderId="0" xfId="0" applyFont="1" applyAlignment="1">
      <alignment/>
    </xf>
    <xf numFmtId="0" fontId="13" fillId="0" borderId="23" xfId="0" applyFont="1" applyBorder="1" applyAlignment="1">
      <alignment wrapText="1"/>
    </xf>
    <xf numFmtId="0" fontId="13" fillId="0" borderId="24" xfId="0" applyFont="1" applyBorder="1" applyAlignment="1">
      <alignment horizontal="center" vertical="top" wrapText="1"/>
    </xf>
    <xf numFmtId="0" fontId="13" fillId="0" borderId="25" xfId="0" applyFont="1" applyBorder="1" applyAlignment="1">
      <alignment horizontal="center" vertical="top" wrapText="1"/>
    </xf>
    <xf numFmtId="0" fontId="0" fillId="0" borderId="21" xfId="0" applyFont="1" applyBorder="1" applyAlignment="1">
      <alignment horizontal="center" vertical="top" wrapText="1"/>
    </xf>
    <xf numFmtId="0" fontId="0" fillId="0" borderId="20" xfId="0" applyNumberFormat="1" applyFont="1" applyBorder="1" applyAlignment="1">
      <alignment horizontal="justify" vertical="top" wrapText="1"/>
    </xf>
    <xf numFmtId="0" fontId="0" fillId="0" borderId="20" xfId="0" applyFont="1" applyBorder="1" applyAlignment="1">
      <alignment horizontal="justify" vertical="top" wrapText="1"/>
    </xf>
    <xf numFmtId="0" fontId="13" fillId="0" borderId="0" xfId="0" applyFont="1" applyBorder="1" applyAlignment="1">
      <alignment wrapText="1"/>
    </xf>
    <xf numFmtId="0" fontId="0" fillId="0" borderId="18" xfId="0" applyFont="1" applyBorder="1" applyAlignment="1">
      <alignment/>
    </xf>
    <xf numFmtId="172" fontId="4" fillId="0" borderId="0" xfId="15" applyNumberFormat="1" applyFont="1" applyAlignment="1">
      <alignment/>
    </xf>
    <xf numFmtId="43" fontId="4" fillId="0" borderId="0" xfId="15" applyFont="1" applyFill="1" applyAlignment="1">
      <alignment horizontal="right" vertical="top" wrapText="1"/>
    </xf>
    <xf numFmtId="43" fontId="1" fillId="0" borderId="0" xfId="15" applyAlignment="1">
      <alignment/>
    </xf>
    <xf numFmtId="43" fontId="4" fillId="0" borderId="4" xfId="15" applyNumberFormat="1" applyFont="1" applyFill="1" applyBorder="1" applyAlignment="1">
      <alignment horizontal="justify" vertical="top"/>
    </xf>
    <xf numFmtId="43" fontId="4" fillId="0" borderId="1" xfId="15" applyFont="1" applyBorder="1" applyAlignment="1">
      <alignment horizontal="right" vertical="top" wrapText="1"/>
    </xf>
    <xf numFmtId="9" fontId="1" fillId="0" borderId="0" xfId="21" applyFont="1" applyAlignment="1">
      <alignment/>
    </xf>
    <xf numFmtId="9" fontId="1" fillId="0" borderId="0" xfId="21" applyAlignment="1">
      <alignment/>
    </xf>
    <xf numFmtId="9" fontId="4" fillId="0" borderId="0" xfId="21" applyFont="1" applyFill="1" applyAlignment="1">
      <alignment horizontal="right" vertical="top" wrapText="1"/>
    </xf>
    <xf numFmtId="38" fontId="4" fillId="0" borderId="0" xfId="0" applyFont="1" applyAlignment="1">
      <alignment horizontal="justify" wrapText="1"/>
    </xf>
    <xf numFmtId="38" fontId="4" fillId="0" borderId="0" xfId="0" applyFont="1" applyAlignment="1">
      <alignment horizontal="center" wrapText="1"/>
    </xf>
    <xf numFmtId="9" fontId="1" fillId="0" borderId="0" xfId="21" applyAlignment="1">
      <alignment/>
    </xf>
    <xf numFmtId="43" fontId="4" fillId="0" borderId="0" xfId="15" applyFont="1" applyAlignment="1">
      <alignment horizontal="right" vertical="top" wrapText="1"/>
    </xf>
    <xf numFmtId="43" fontId="4" fillId="0" borderId="1" xfId="15" applyFont="1" applyFill="1" applyBorder="1" applyAlignment="1">
      <alignment horizontal="right" vertical="top" wrapText="1"/>
    </xf>
    <xf numFmtId="38" fontId="4" fillId="0" borderId="0" xfId="0" applyFont="1" applyAlignment="1" quotePrefix="1">
      <alignment horizontal="center" wrapText="1"/>
    </xf>
    <xf numFmtId="38" fontId="4" fillId="0" borderId="0" xfId="0" applyFont="1" applyAlignment="1">
      <alignment horizontal="center" vertical="justify" wrapText="1"/>
    </xf>
    <xf numFmtId="38" fontId="4" fillId="0" borderId="0" xfId="0" applyFont="1" applyFill="1" applyAlignment="1">
      <alignment horizontal="center" vertical="distributed"/>
    </xf>
    <xf numFmtId="38" fontId="4" fillId="0" borderId="0" xfId="0" applyFont="1" applyAlignment="1">
      <alignment horizontal="center" vertical="distributed" wrapText="1"/>
    </xf>
    <xf numFmtId="38" fontId="3" fillId="0" borderId="0" xfId="0" applyFont="1" applyFill="1" applyAlignment="1">
      <alignment horizontal="center" vertical="top"/>
    </xf>
    <xf numFmtId="38" fontId="3" fillId="0" borderId="0" xfId="0" applyFont="1" applyFill="1" applyAlignment="1">
      <alignment horizontal="center" vertical="center" wrapText="1"/>
    </xf>
    <xf numFmtId="0" fontId="13" fillId="0" borderId="0" xfId="0" applyFont="1" applyAlignment="1">
      <alignment vertical="top" wrapText="1"/>
    </xf>
    <xf numFmtId="38" fontId="3" fillId="0" borderId="0" xfId="0" applyFont="1" applyAlignment="1">
      <alignment/>
    </xf>
    <xf numFmtId="38" fontId="3" fillId="0" borderId="0" xfId="0" applyFont="1" applyAlignment="1">
      <alignment horizontal="center"/>
    </xf>
    <xf numFmtId="38" fontId="5" fillId="0" borderId="0" xfId="0" applyFont="1" applyAlignment="1">
      <alignment horizontal="justify" vertical="top" wrapText="1"/>
    </xf>
    <xf numFmtId="38" fontId="3" fillId="0" borderId="0" xfId="0" applyFont="1" applyBorder="1" applyAlignment="1">
      <alignment wrapText="1"/>
    </xf>
    <xf numFmtId="38" fontId="3" fillId="0" borderId="0" xfId="0" applyFont="1" applyBorder="1" applyAlignment="1">
      <alignment horizontal="center" vertical="center" wrapText="1"/>
    </xf>
    <xf numFmtId="174" fontId="5" fillId="0" borderId="0" xfId="0" applyNumberFormat="1" applyFont="1" applyAlignment="1">
      <alignment horizontal="justify" vertical="top" wrapText="1"/>
    </xf>
    <xf numFmtId="38" fontId="4" fillId="0" borderId="0" xfId="0" applyFont="1" applyFill="1" applyAlignment="1">
      <alignment horizontal="justify" vertical="center" wrapText="1"/>
    </xf>
    <xf numFmtId="38" fontId="1" fillId="0" borderId="0" xfId="0" applyFill="1" applyAlignment="1">
      <alignment horizontal="justify" vertical="center" wrapText="1"/>
    </xf>
    <xf numFmtId="38" fontId="4" fillId="0" borderId="0" xfId="0" applyFont="1" applyFill="1" applyAlignment="1">
      <alignment horizontal="justify" vertical="top" wrapText="1"/>
    </xf>
    <xf numFmtId="38" fontId="1" fillId="0" borderId="0" xfId="0" applyAlignment="1">
      <alignment horizontal="justify" vertical="center" wrapText="1"/>
    </xf>
    <xf numFmtId="38" fontId="4" fillId="0" borderId="0" xfId="0" applyFont="1" applyFill="1" applyAlignment="1">
      <alignment horizontal="justify" wrapText="1"/>
    </xf>
    <xf numFmtId="38" fontId="1" fillId="0" borderId="0" xfId="0" applyAlignment="1">
      <alignment horizontal="justify" wrapText="1"/>
    </xf>
    <xf numFmtId="38" fontId="3" fillId="0" borderId="0" xfId="0" applyFont="1" applyFill="1" applyAlignment="1">
      <alignment horizontal="left" vertical="top" wrapText="1"/>
    </xf>
    <xf numFmtId="38" fontId="4" fillId="0" borderId="0" xfId="0" applyFont="1" applyAlignment="1">
      <alignment horizontal="justify" vertical="center" wrapText="1"/>
    </xf>
    <xf numFmtId="38" fontId="4" fillId="0" borderId="0" xfId="0" applyFont="1" applyAlignment="1">
      <alignment horizontal="left" wrapText="1"/>
    </xf>
    <xf numFmtId="38" fontId="4" fillId="0" borderId="0" xfId="0" applyFont="1" applyAlignment="1">
      <alignment horizontal="justify" wrapText="1"/>
    </xf>
    <xf numFmtId="38" fontId="4" fillId="0" borderId="0" xfId="0" applyFont="1" applyAlignment="1">
      <alignment wrapText="1"/>
    </xf>
    <xf numFmtId="0" fontId="4" fillId="0" borderId="0" xfId="15" applyNumberFormat="1" applyFont="1" applyFill="1" applyAlignment="1">
      <alignment horizontal="justify" vertical="center" wrapText="1"/>
    </xf>
    <xf numFmtId="38" fontId="4" fillId="0" borderId="0" xfId="0" applyFont="1" applyFill="1" applyAlignment="1">
      <alignment horizontal="justify" vertical="top"/>
    </xf>
    <xf numFmtId="38" fontId="4" fillId="0" borderId="0" xfId="0" applyFont="1" applyFill="1" applyAlignment="1">
      <alignment horizontal="left" vertical="top" wrapText="1"/>
    </xf>
    <xf numFmtId="0" fontId="4" fillId="0" borderId="0" xfId="0" applyNumberFormat="1" applyFont="1" applyFill="1" applyAlignment="1">
      <alignment horizontal="justify" vertical="top" wrapText="1"/>
    </xf>
    <xf numFmtId="3" fontId="4" fillId="0" borderId="0" xfId="0" applyNumberFormat="1" applyFont="1" applyFill="1" applyAlignment="1">
      <alignment horizontal="center" vertical="top"/>
    </xf>
    <xf numFmtId="0" fontId="13" fillId="0" borderId="19" xfId="0" applyFont="1" applyBorder="1" applyAlignment="1">
      <alignment horizontal="center" vertical="top" wrapText="1"/>
    </xf>
    <xf numFmtId="0" fontId="13" fillId="0" borderId="18" xfId="0" applyFont="1" applyBorder="1" applyAlignment="1">
      <alignment horizontal="center" vertical="top" wrapText="1"/>
    </xf>
    <xf numFmtId="0" fontId="13" fillId="0" borderId="23" xfId="0" applyFont="1" applyBorder="1" applyAlignment="1">
      <alignment wrapText="1"/>
    </xf>
    <xf numFmtId="0" fontId="0" fillId="0" borderId="0"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auto="1"/>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Local%20Settings\Temporary%20Internet%20Files\OLKED\FRB-Qtrly%20Announcement%20(31%20Dec%2008)-BMS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sheetName val="BS"/>
      <sheetName val="Equity"/>
      <sheetName val="CF"/>
      <sheetName val="InterimNotes"/>
      <sheetName val="BursaNotes"/>
      <sheetName val="Litigation"/>
    </sheetNames>
    <sheetDataSet>
      <sheetData sheetId="0">
        <row r="13">
          <cell r="D13">
            <v>290096</v>
          </cell>
          <cell r="E13">
            <v>224285</v>
          </cell>
        </row>
        <row r="15">
          <cell r="D15">
            <v>-225827</v>
          </cell>
          <cell r="E15">
            <v>-170228</v>
          </cell>
        </row>
        <row r="19">
          <cell r="D19">
            <v>5450</v>
          </cell>
          <cell r="E19">
            <v>5306</v>
          </cell>
        </row>
        <row r="21">
          <cell r="D21">
            <v>-45306</v>
          </cell>
          <cell r="E21">
            <v>-44983</v>
          </cell>
        </row>
        <row r="23">
          <cell r="D23">
            <v>-4297</v>
          </cell>
          <cell r="E23">
            <v>-4211</v>
          </cell>
        </row>
        <row r="27">
          <cell r="D27">
            <v>-5485</v>
          </cell>
          <cell r="E27">
            <v>-4712</v>
          </cell>
        </row>
        <row r="32">
          <cell r="D32">
            <v>12395</v>
          </cell>
          <cell r="E32">
            <v>3176</v>
          </cell>
        </row>
        <row r="33">
          <cell r="D33">
            <v>2236</v>
          </cell>
          <cell r="E33">
            <v>2281</v>
          </cell>
        </row>
      </sheetData>
      <sheetData sheetId="5">
        <row r="39">
          <cell r="H39">
            <v>6459</v>
          </cell>
          <cell r="I39">
            <v>4915</v>
          </cell>
        </row>
        <row r="40">
          <cell r="H40">
            <v>29</v>
          </cell>
          <cell r="I40">
            <v>0</v>
          </cell>
        </row>
        <row r="44">
          <cell r="H44">
            <v>-122</v>
          </cell>
          <cell r="I44">
            <v>-183</v>
          </cell>
        </row>
        <row r="45">
          <cell r="H45">
            <v>0</v>
          </cell>
          <cell r="I45">
            <v>-20</v>
          </cell>
        </row>
        <row r="51">
          <cell r="H51">
            <v>-881</v>
          </cell>
          <cell r="I5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67"/>
  <sheetViews>
    <sheetView tabSelected="1" zoomScale="75" zoomScaleNormal="75" workbookViewId="0" topLeftCell="A1">
      <pane xSplit="1" ySplit="11" topLeftCell="B33" activePane="bottomRight" state="frozen"/>
      <selection pane="topLeft" activeCell="A1" sqref="A1"/>
      <selection pane="topRight" activeCell="B1" sqref="B1"/>
      <selection pane="bottomLeft" activeCell="A12" sqref="A12"/>
      <selection pane="bottomRight" activeCell="C16" sqref="C16"/>
    </sheetView>
  </sheetViews>
  <sheetFormatPr defaultColWidth="9.140625" defaultRowHeight="12.75"/>
  <cols>
    <col min="1" max="1" width="45.8515625" style="4" customWidth="1"/>
    <col min="2" max="2" width="17.421875" style="4" customWidth="1"/>
    <col min="3" max="3" width="22.7109375" style="37" customWidth="1"/>
    <col min="4" max="4" width="15.57421875" style="4" customWidth="1"/>
    <col min="5" max="5" width="21.8515625" style="37" customWidth="1"/>
    <col min="6" max="6" width="9.140625" style="255" customWidth="1"/>
    <col min="7" max="7" width="12.28125" style="4" bestFit="1" customWidth="1"/>
    <col min="8" max="16384" width="9.140625" style="4" customWidth="1"/>
  </cols>
  <sheetData>
    <row r="1" spans="1:5" ht="15.75">
      <c r="A1" s="265" t="s">
        <v>17</v>
      </c>
      <c r="B1" s="265"/>
      <c r="C1" s="2"/>
      <c r="D1" s="3"/>
      <c r="E1" s="2"/>
    </row>
    <row r="2" spans="1:5" ht="15.75">
      <c r="A2" s="265" t="s">
        <v>18</v>
      </c>
      <c r="B2" s="265"/>
      <c r="C2" s="5"/>
      <c r="D2" s="1"/>
      <c r="E2" s="5"/>
    </row>
    <row r="3" spans="1:5" ht="15.75">
      <c r="A3" s="265"/>
      <c r="B3" s="265"/>
      <c r="C3" s="5"/>
      <c r="D3" s="1"/>
      <c r="E3" s="5"/>
    </row>
    <row r="4" spans="1:5" ht="15.75">
      <c r="A4" s="265" t="s">
        <v>19</v>
      </c>
      <c r="B4" s="265"/>
      <c r="C4" s="265"/>
      <c r="D4" s="265"/>
      <c r="E4" s="5"/>
    </row>
    <row r="5" spans="1:5" ht="15.75">
      <c r="A5" s="265" t="s">
        <v>272</v>
      </c>
      <c r="B5" s="265"/>
      <c r="C5" s="265"/>
      <c r="D5" s="265"/>
      <c r="E5" s="5"/>
    </row>
    <row r="6" spans="1:5" ht="15.75">
      <c r="A6" s="265" t="s">
        <v>20</v>
      </c>
      <c r="B6" s="265"/>
      <c r="C6" s="265"/>
      <c r="D6" s="1"/>
      <c r="E6" s="5"/>
    </row>
    <row r="7" spans="1:5" ht="15.75">
      <c r="A7" s="1"/>
      <c r="B7" s="265"/>
      <c r="C7" s="265"/>
      <c r="D7" s="265"/>
      <c r="E7" s="265"/>
    </row>
    <row r="8" spans="1:5" ht="15.75">
      <c r="A8" s="1"/>
      <c r="B8" s="266" t="s">
        <v>21</v>
      </c>
      <c r="C8" s="266"/>
      <c r="D8" s="266" t="s">
        <v>22</v>
      </c>
      <c r="E8" s="266"/>
    </row>
    <row r="9" spans="1:5" ht="63">
      <c r="A9" s="1"/>
      <c r="B9" s="7" t="s">
        <v>23</v>
      </c>
      <c r="C9" s="8" t="s">
        <v>24</v>
      </c>
      <c r="D9" s="7" t="s">
        <v>25</v>
      </c>
      <c r="E9" s="8" t="s">
        <v>26</v>
      </c>
    </row>
    <row r="10" spans="1:5" ht="15.75">
      <c r="A10" s="1"/>
      <c r="B10" s="6" t="s">
        <v>269</v>
      </c>
      <c r="C10" s="159" t="s">
        <v>180</v>
      </c>
      <c r="D10" s="6" t="str">
        <f>+B10</f>
        <v>31.03.2009</v>
      </c>
      <c r="E10" s="159" t="str">
        <f>+C10</f>
        <v>31.03.2008</v>
      </c>
    </row>
    <row r="11" spans="1:5" ht="15.75">
      <c r="A11" s="1"/>
      <c r="B11" s="6" t="s">
        <v>27</v>
      </c>
      <c r="C11" s="159" t="s">
        <v>27</v>
      </c>
      <c r="D11" s="6" t="s">
        <v>27</v>
      </c>
      <c r="E11" s="159" t="s">
        <v>27</v>
      </c>
    </row>
    <row r="12" spans="1:5" ht="15.75">
      <c r="A12" s="1"/>
      <c r="B12" s="11"/>
      <c r="C12" s="194"/>
      <c r="D12" s="11"/>
      <c r="E12" s="194"/>
    </row>
    <row r="13" spans="1:7" ht="15.75">
      <c r="A13" s="13" t="s">
        <v>28</v>
      </c>
      <c r="B13" s="14">
        <f>+D13-'[1]IS'!D13</f>
        <v>89373</v>
      </c>
      <c r="C13" s="14">
        <f>+E13-'[1]IS'!E13</f>
        <v>123394</v>
      </c>
      <c r="D13" s="14">
        <v>379469</v>
      </c>
      <c r="E13" s="14">
        <v>347679</v>
      </c>
      <c r="F13" s="250"/>
      <c r="G13" s="247"/>
    </row>
    <row r="14" spans="1:5" ht="15.75">
      <c r="A14" s="13"/>
      <c r="B14" s="16"/>
      <c r="C14" s="179"/>
      <c r="D14" s="16"/>
      <c r="E14" s="179"/>
    </row>
    <row r="15" spans="1:6" ht="15.75">
      <c r="A15" s="17" t="s">
        <v>29</v>
      </c>
      <c r="B15" s="14">
        <f>+D15-'[1]IS'!D15</f>
        <v>-72246</v>
      </c>
      <c r="C15" s="180">
        <f>+E15-'[1]IS'!E15</f>
        <v>-108400</v>
      </c>
      <c r="D15" s="18">
        <v>-298073</v>
      </c>
      <c r="E15" s="180">
        <v>-278628</v>
      </c>
      <c r="F15" s="250"/>
    </row>
    <row r="16" spans="1:5" ht="15.75">
      <c r="A16" s="13"/>
      <c r="B16" s="19"/>
      <c r="C16" s="179"/>
      <c r="D16" s="19"/>
      <c r="E16" s="185"/>
    </row>
    <row r="17" spans="1:5" ht="15.75">
      <c r="A17" s="13" t="s">
        <v>30</v>
      </c>
      <c r="B17" s="15">
        <f>SUM(B13:B15)</f>
        <v>17127</v>
      </c>
      <c r="C17" s="15">
        <f>SUM(C13:C15)</f>
        <v>14994</v>
      </c>
      <c r="D17" s="15">
        <f>SUM(D13:D15)</f>
        <v>81396</v>
      </c>
      <c r="E17" s="15">
        <f>SUM(E13:E15)</f>
        <v>69051</v>
      </c>
    </row>
    <row r="18" spans="1:5" ht="15.75">
      <c r="A18" s="13"/>
      <c r="B18" s="252"/>
      <c r="C18" s="252"/>
      <c r="D18" s="252"/>
      <c r="E18" s="252"/>
    </row>
    <row r="19" spans="1:5" ht="15.75">
      <c r="A19" s="13" t="s">
        <v>31</v>
      </c>
      <c r="B19" s="14">
        <f>+D19-'[1]IS'!D19</f>
        <v>3733</v>
      </c>
      <c r="C19" s="14">
        <f>+E19-'[1]IS'!E19</f>
        <v>7312</v>
      </c>
      <c r="D19" s="14">
        <v>9183</v>
      </c>
      <c r="E19" s="14">
        <v>12618</v>
      </c>
    </row>
    <row r="20" spans="1:5" ht="15.75">
      <c r="A20" s="13"/>
      <c r="B20" s="16"/>
      <c r="C20" s="179"/>
      <c r="D20" s="16"/>
      <c r="E20" s="179"/>
    </row>
    <row r="21" spans="1:6" ht="15.75">
      <c r="A21" s="17" t="s">
        <v>32</v>
      </c>
      <c r="B21" s="14">
        <f>+D21-'[1]IS'!D21</f>
        <v>-23681</v>
      </c>
      <c r="C21" s="14">
        <f>+E21-'[1]IS'!E21</f>
        <v>-26637</v>
      </c>
      <c r="D21" s="16">
        <v>-68987</v>
      </c>
      <c r="E21" s="14">
        <v>-71620</v>
      </c>
      <c r="F21" s="250"/>
    </row>
    <row r="22" spans="1:5" ht="15.75">
      <c r="A22" s="13"/>
      <c r="B22" s="246"/>
      <c r="C22" s="256"/>
      <c r="D22" s="16"/>
      <c r="E22" s="179"/>
    </row>
    <row r="23" spans="1:8" ht="15.75">
      <c r="A23" s="13" t="s">
        <v>33</v>
      </c>
      <c r="B23" s="14">
        <f>+D23-'[1]IS'!D23</f>
        <v>-1678</v>
      </c>
      <c r="C23" s="14">
        <f>+E23-'[1]IS'!E23</f>
        <v>-1454</v>
      </c>
      <c r="D23" s="15">
        <v>-5975</v>
      </c>
      <c r="E23" s="14">
        <v>-5665</v>
      </c>
      <c r="G23" s="255"/>
      <c r="H23" s="255"/>
    </row>
    <row r="24" spans="1:5" ht="15.75">
      <c r="A24" s="13"/>
      <c r="B24" s="257"/>
      <c r="C24" s="249"/>
      <c r="D24" s="20"/>
      <c r="E24" s="182"/>
    </row>
    <row r="25" spans="1:7" s="23" customFormat="1" ht="18" customHeight="1">
      <c r="A25" s="21" t="s">
        <v>278</v>
      </c>
      <c r="B25" s="22">
        <f>SUM(B17:B24)</f>
        <v>-4499</v>
      </c>
      <c r="C25" s="22">
        <f>SUM(C16:C24)</f>
        <v>-5785</v>
      </c>
      <c r="D25" s="22">
        <f>SUM(D17:D24)</f>
        <v>15617</v>
      </c>
      <c r="E25" s="22">
        <f>SUM(E16:E24)</f>
        <v>4384</v>
      </c>
      <c r="F25" s="251"/>
      <c r="G25" s="22"/>
    </row>
    <row r="26" spans="1:5" ht="15.75">
      <c r="A26" s="13"/>
      <c r="B26" s="16"/>
      <c r="C26" s="195"/>
      <c r="D26" s="16"/>
      <c r="E26" s="195"/>
    </row>
    <row r="27" spans="1:5" ht="15.75">
      <c r="A27" s="13" t="s">
        <v>277</v>
      </c>
      <c r="B27" s="14">
        <f>+D27-'[1]IS'!D27</f>
        <v>1035</v>
      </c>
      <c r="C27" s="14">
        <f>+E27-'[1]IS'!E27</f>
        <v>308</v>
      </c>
      <c r="D27" s="16">
        <v>-4450</v>
      </c>
      <c r="E27" s="14">
        <v>-4404</v>
      </c>
    </row>
    <row r="28" spans="1:5" ht="16.5" thickBot="1">
      <c r="A28" s="13"/>
      <c r="B28" s="24"/>
      <c r="C28" s="183"/>
      <c r="D28" s="24"/>
      <c r="E28" s="183"/>
    </row>
    <row r="29" spans="1:7" ht="17.25" customHeight="1" thickBot="1">
      <c r="A29" s="21" t="s">
        <v>279</v>
      </c>
      <c r="B29" s="25">
        <f>SUM(B25:B27)</f>
        <v>-3464</v>
      </c>
      <c r="C29" s="25">
        <f>SUM(C25:C28)</f>
        <v>-5477</v>
      </c>
      <c r="D29" s="25">
        <f>SUM(D25:D27)</f>
        <v>11167</v>
      </c>
      <c r="E29" s="25">
        <f>SUM(E25:E28)</f>
        <v>-20</v>
      </c>
      <c r="G29" s="74"/>
    </row>
    <row r="30" spans="1:5" ht="16.5" thickTop="1">
      <c r="A30" s="13"/>
      <c r="B30" s="15"/>
      <c r="C30" s="181"/>
      <c r="D30" s="15"/>
      <c r="E30" s="186"/>
    </row>
    <row r="31" spans="1:5" ht="15.75">
      <c r="A31" s="13" t="s">
        <v>34</v>
      </c>
      <c r="B31" s="15"/>
      <c r="C31" s="181"/>
      <c r="D31" s="15"/>
      <c r="E31" s="184"/>
    </row>
    <row r="32" spans="1:5" ht="15.75">
      <c r="A32" s="13" t="s">
        <v>35</v>
      </c>
      <c r="B32" s="14">
        <f>+D32-'[1]IS'!D32</f>
        <v>-3207</v>
      </c>
      <c r="C32" s="14">
        <f>+E32-'[1]IS'!E32</f>
        <v>-5146</v>
      </c>
      <c r="D32" s="26">
        <v>9188</v>
      </c>
      <c r="E32" s="14">
        <v>-1970</v>
      </c>
    </row>
    <row r="33" spans="1:5" ht="15.75">
      <c r="A33" s="13" t="s">
        <v>1</v>
      </c>
      <c r="B33" s="14">
        <f>+D33-'[1]IS'!D33</f>
        <v>-257</v>
      </c>
      <c r="C33" s="14">
        <f>+E33-'[1]IS'!E33</f>
        <v>-331</v>
      </c>
      <c r="D33" s="18">
        <v>1979</v>
      </c>
      <c r="E33" s="14">
        <v>1950</v>
      </c>
    </row>
    <row r="34" spans="1:7" s="23" customFormat="1" ht="17.25" customHeight="1" thickBot="1">
      <c r="A34" s="21" t="s">
        <v>279</v>
      </c>
      <c r="B34" s="28">
        <f>SUM(B32:B33)</f>
        <v>-3464</v>
      </c>
      <c r="C34" s="28">
        <f>SUM(C32:C33)</f>
        <v>-5477</v>
      </c>
      <c r="D34" s="28">
        <f>SUM(D32:D33)</f>
        <v>11167</v>
      </c>
      <c r="E34" s="28">
        <f>SUM(E32:E33)</f>
        <v>-20</v>
      </c>
      <c r="F34" s="251"/>
      <c r="G34" s="4"/>
    </row>
    <row r="35" spans="1:5" ht="16.5" thickTop="1">
      <c r="A35" s="13"/>
      <c r="B35" s="15"/>
      <c r="C35" s="181"/>
      <c r="D35" s="15"/>
      <c r="E35" s="184"/>
    </row>
    <row r="36" spans="1:5" ht="15.75">
      <c r="A36" s="13" t="s">
        <v>312</v>
      </c>
      <c r="B36" s="15"/>
      <c r="C36" s="181"/>
      <c r="D36" s="15"/>
      <c r="E36" s="184"/>
    </row>
    <row r="37" spans="1:5" ht="15.75">
      <c r="A37" s="13" t="s">
        <v>36</v>
      </c>
      <c r="B37" s="29">
        <f>+BursaNotes!F160</f>
        <v>-1.7413448590417446</v>
      </c>
      <c r="C37" s="29">
        <f>+BursaNotes!G160</f>
        <v>-2.8002241920651247</v>
      </c>
      <c r="D37" s="29">
        <f>+BursaNotes!H160</f>
        <v>4.988923157117415</v>
      </c>
      <c r="E37" s="29">
        <f>+BursaNotes!I160</f>
        <v>-1.0719863308138935</v>
      </c>
    </row>
    <row r="38" spans="1:5" ht="15.75">
      <c r="A38" s="13" t="s">
        <v>37</v>
      </c>
      <c r="B38" s="29">
        <f>+BursaNotes!F170</f>
        <v>0</v>
      </c>
      <c r="C38" s="29">
        <f>+BursaNotes!G170</f>
        <v>0</v>
      </c>
      <c r="D38" s="29">
        <f>+BursaNotes!H170</f>
        <v>4.942415586790819</v>
      </c>
      <c r="E38" s="29">
        <f>+BursaNotes!I170</f>
        <v>0</v>
      </c>
    </row>
    <row r="39" spans="1:5" ht="3.75" customHeight="1" thickBot="1">
      <c r="A39" s="13"/>
      <c r="B39" s="30"/>
      <c r="C39" s="149"/>
      <c r="D39" s="31"/>
      <c r="E39" s="167"/>
    </row>
    <row r="40" spans="1:5" ht="16.5" thickTop="1">
      <c r="A40" s="13"/>
      <c r="B40" s="32"/>
      <c r="C40" s="33"/>
      <c r="D40" s="32"/>
      <c r="E40" s="33"/>
    </row>
    <row r="41" spans="1:5" ht="15.75">
      <c r="A41" s="13"/>
      <c r="B41" s="34"/>
      <c r="C41" s="35"/>
      <c r="D41" s="34"/>
      <c r="E41" s="35"/>
    </row>
    <row r="42" spans="1:5" ht="35.25" customHeight="1">
      <c r="A42" s="267" t="s">
        <v>232</v>
      </c>
      <c r="B42" s="267"/>
      <c r="C42" s="267"/>
      <c r="D42" s="267"/>
      <c r="E42" s="267"/>
    </row>
    <row r="43" spans="1:5" ht="15.75">
      <c r="A43" s="36"/>
      <c r="B43" s="36"/>
      <c r="C43" s="36"/>
      <c r="D43" s="36"/>
      <c r="E43" s="36"/>
    </row>
    <row r="44" spans="1:5" ht="12" customHeight="1">
      <c r="A44" s="10"/>
      <c r="B44" s="10"/>
      <c r="C44" s="11"/>
      <c r="D44" s="10"/>
      <c r="E44" s="11"/>
    </row>
    <row r="45" spans="1:5" ht="12" customHeight="1">
      <c r="A45" s="10"/>
      <c r="B45" s="10"/>
      <c r="C45" s="11"/>
      <c r="D45" s="10"/>
      <c r="E45" s="11"/>
    </row>
    <row r="54" ht="3.75" customHeight="1"/>
    <row r="67" ht="15.75">
      <c r="C67" s="38"/>
    </row>
  </sheetData>
  <mergeCells count="11">
    <mergeCell ref="B8:C8"/>
    <mergeCell ref="D8:E8"/>
    <mergeCell ref="A42:E42"/>
    <mergeCell ref="A5:D5"/>
    <mergeCell ref="A6:C6"/>
    <mergeCell ref="B7:C7"/>
    <mergeCell ref="D7:E7"/>
    <mergeCell ref="A1:B1"/>
    <mergeCell ref="A2:B2"/>
    <mergeCell ref="A3:B3"/>
    <mergeCell ref="A4:D4"/>
  </mergeCells>
  <printOptions/>
  <pageMargins left="0.75" right="0.75" top="1" bottom="1" header="0.5" footer="0.5"/>
  <pageSetup firstPageNumber="1" useFirstPageNumber="1" fitToHeight="1" fitToWidth="1" horizontalDpi="600" verticalDpi="600" orientation="portrait" paperSize="9" scale="7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80"/>
  <sheetViews>
    <sheetView zoomScale="75" zoomScaleNormal="75" workbookViewId="0" topLeftCell="A1">
      <pane xSplit="1" ySplit="11" topLeftCell="B39" activePane="bottomRight" state="frozen"/>
      <selection pane="topLeft" activeCell="A1" sqref="A1"/>
      <selection pane="topRight" activeCell="B1" sqref="B1"/>
      <selection pane="bottomLeft" activeCell="A12" sqref="A12"/>
      <selection pane="bottomRight" activeCell="B46" sqref="B46"/>
    </sheetView>
  </sheetViews>
  <sheetFormatPr defaultColWidth="9.140625" defaultRowHeight="12.75"/>
  <cols>
    <col min="1" max="1" width="86.140625" style="10" customWidth="1"/>
    <col min="2" max="2" width="21.7109375" style="10" customWidth="1"/>
    <col min="3" max="3" width="2.7109375" style="76" customWidth="1"/>
    <col min="4" max="4" width="21.7109375" style="10" customWidth="1"/>
    <col min="5" max="5" width="9.140625" style="10" customWidth="1"/>
    <col min="6" max="6" width="10.28125" style="10" bestFit="1" customWidth="1"/>
    <col min="7" max="7" width="14.00390625" style="10" bestFit="1" customWidth="1"/>
    <col min="8" max="16384" width="9.140625" style="10" customWidth="1"/>
  </cols>
  <sheetData>
    <row r="1" spans="1:4" ht="15.75">
      <c r="A1" s="1" t="s">
        <v>17</v>
      </c>
      <c r="B1" s="3"/>
      <c r="C1" s="65"/>
      <c r="D1" s="3"/>
    </row>
    <row r="2" spans="1:4" ht="15.75">
      <c r="A2" s="1" t="s">
        <v>18</v>
      </c>
      <c r="B2" s="1"/>
      <c r="C2" s="65"/>
      <c r="D2" s="1"/>
    </row>
    <row r="3" spans="1:4" ht="8.25" customHeight="1">
      <c r="A3" s="1"/>
      <c r="B3" s="1"/>
      <c r="C3" s="65"/>
      <c r="D3" s="1"/>
    </row>
    <row r="4" spans="1:4" ht="15.75">
      <c r="A4" s="3" t="s">
        <v>46</v>
      </c>
      <c r="B4" s="3"/>
      <c r="C4" s="3"/>
      <c r="D4" s="3"/>
    </row>
    <row r="5" spans="1:4" ht="15.75">
      <c r="A5" s="1" t="s">
        <v>270</v>
      </c>
      <c r="B5" s="1"/>
      <c r="C5" s="65"/>
      <c r="D5" s="1"/>
    </row>
    <row r="6" spans="1:4" ht="15.75" customHeight="1">
      <c r="A6" s="265"/>
      <c r="B6" s="265"/>
      <c r="C6" s="65"/>
      <c r="D6" s="1"/>
    </row>
    <row r="7" spans="1:4" ht="15.75">
      <c r="A7" s="66"/>
      <c r="B7" s="67" t="s">
        <v>47</v>
      </c>
      <c r="C7" s="68"/>
      <c r="D7" s="69" t="s">
        <v>48</v>
      </c>
    </row>
    <row r="8" spans="1:4" ht="22.5" customHeight="1">
      <c r="A8" s="268"/>
      <c r="B8" s="269" t="s">
        <v>49</v>
      </c>
      <c r="C8" s="70"/>
      <c r="D8" s="269" t="s">
        <v>50</v>
      </c>
    </row>
    <row r="9" spans="1:4" ht="22.5" customHeight="1">
      <c r="A9" s="268"/>
      <c r="B9" s="269"/>
      <c r="C9" s="70"/>
      <c r="D9" s="269"/>
    </row>
    <row r="10" spans="1:4" ht="15.75">
      <c r="A10" s="66"/>
      <c r="B10" s="67" t="s">
        <v>269</v>
      </c>
      <c r="C10" s="68"/>
      <c r="D10" s="67" t="s">
        <v>180</v>
      </c>
    </row>
    <row r="11" spans="1:4" ht="15.75">
      <c r="A11" s="66"/>
      <c r="B11" s="67" t="s">
        <v>27</v>
      </c>
      <c r="C11" s="68"/>
      <c r="D11" s="67" t="s">
        <v>27</v>
      </c>
    </row>
    <row r="12" spans="1:4" ht="15.75">
      <c r="A12" s="66" t="s">
        <v>51</v>
      </c>
      <c r="B12" s="71"/>
      <c r="C12" s="72"/>
      <c r="D12" s="71"/>
    </row>
    <row r="13" spans="1:4" ht="9" customHeight="1">
      <c r="A13" s="66"/>
      <c r="B13" s="73"/>
      <c r="C13" s="74"/>
      <c r="D13" s="73"/>
    </row>
    <row r="14" spans="1:4" ht="15">
      <c r="A14" s="75" t="s">
        <v>52</v>
      </c>
      <c r="B14" s="73">
        <v>4957</v>
      </c>
      <c r="C14" s="74"/>
      <c r="D14" s="73">
        <v>6181</v>
      </c>
    </row>
    <row r="15" spans="1:4" ht="15">
      <c r="A15" s="75" t="s">
        <v>53</v>
      </c>
      <c r="B15" s="73">
        <v>2336</v>
      </c>
      <c r="C15" s="74"/>
      <c r="D15" s="73">
        <v>2540</v>
      </c>
    </row>
    <row r="16" spans="1:4" s="11" customFormat="1" ht="15">
      <c r="A16" s="76" t="s">
        <v>54</v>
      </c>
      <c r="B16" s="74">
        <v>5850</v>
      </c>
      <c r="C16" s="74"/>
      <c r="D16" s="74">
        <v>5493</v>
      </c>
    </row>
    <row r="17" spans="1:4" ht="15">
      <c r="A17" s="75" t="s">
        <v>196</v>
      </c>
      <c r="B17" s="73">
        <v>32</v>
      </c>
      <c r="C17" s="74"/>
      <c r="D17" s="73">
        <v>32</v>
      </c>
    </row>
    <row r="18" spans="1:4" ht="15">
      <c r="A18" s="75" t="s">
        <v>182</v>
      </c>
      <c r="B18" s="73">
        <v>13800</v>
      </c>
      <c r="C18" s="74"/>
      <c r="D18" s="73">
        <v>9235</v>
      </c>
    </row>
    <row r="19" spans="1:4" ht="15">
      <c r="A19" s="75" t="s">
        <v>197</v>
      </c>
      <c r="B19" s="73">
        <v>146469</v>
      </c>
      <c r="C19" s="74"/>
      <c r="D19" s="73">
        <v>140908</v>
      </c>
    </row>
    <row r="20" spans="1:4" ht="15">
      <c r="A20" s="75" t="s">
        <v>0</v>
      </c>
      <c r="B20" s="73">
        <v>1177</v>
      </c>
      <c r="C20" s="74"/>
      <c r="D20" s="73">
        <v>810</v>
      </c>
    </row>
    <row r="21" spans="1:4" ht="9" customHeight="1">
      <c r="A21" s="75"/>
      <c r="B21" s="77"/>
      <c r="C21" s="74"/>
      <c r="D21" s="77"/>
    </row>
    <row r="22" spans="1:4" ht="16.5" customHeight="1">
      <c r="A22" s="75"/>
      <c r="B22" s="78">
        <f>SUM(B14:B21)</f>
        <v>174621</v>
      </c>
      <c r="C22" s="74"/>
      <c r="D22" s="78">
        <f>SUM(D14:D21)</f>
        <v>165199</v>
      </c>
    </row>
    <row r="23" spans="1:4" ht="16.5" customHeight="1">
      <c r="A23" s="75"/>
      <c r="B23" s="73"/>
      <c r="C23" s="74"/>
      <c r="D23" s="73"/>
    </row>
    <row r="24" spans="1:4" ht="15.75">
      <c r="A24" s="1" t="s">
        <v>55</v>
      </c>
      <c r="B24" s="73"/>
      <c r="C24" s="74"/>
      <c r="D24" s="73"/>
    </row>
    <row r="25" spans="1:4" ht="8.25" customHeight="1">
      <c r="A25" s="1"/>
      <c r="B25" s="73"/>
      <c r="C25" s="74"/>
      <c r="D25" s="73"/>
    </row>
    <row r="26" spans="1:4" s="11" customFormat="1" ht="15">
      <c r="A26" s="76" t="s">
        <v>54</v>
      </c>
      <c r="B26" s="74">
        <v>4135</v>
      </c>
      <c r="C26" s="74"/>
      <c r="D26" s="74">
        <v>3877</v>
      </c>
    </row>
    <row r="27" spans="1:4" ht="15">
      <c r="A27" s="10" t="s">
        <v>56</v>
      </c>
      <c r="B27" s="73">
        <v>28446</v>
      </c>
      <c r="C27" s="74"/>
      <c r="D27" s="73">
        <v>29759</v>
      </c>
    </row>
    <row r="28" spans="1:4" ht="15">
      <c r="A28" s="10" t="s">
        <v>57</v>
      </c>
      <c r="B28" s="73">
        <v>86122</v>
      </c>
      <c r="C28" s="74"/>
      <c r="D28" s="73">
        <v>120094</v>
      </c>
    </row>
    <row r="29" spans="1:4" ht="15">
      <c r="A29" s="10" t="s">
        <v>152</v>
      </c>
      <c r="B29" s="73">
        <v>32854</v>
      </c>
      <c r="C29" s="74"/>
      <c r="D29" s="73">
        <v>35734</v>
      </c>
    </row>
    <row r="30" spans="1:4" ht="15">
      <c r="A30" s="10" t="s">
        <v>58</v>
      </c>
      <c r="B30" s="73">
        <v>2746</v>
      </c>
      <c r="C30" s="74"/>
      <c r="D30" s="73">
        <v>3492</v>
      </c>
    </row>
    <row r="31" spans="1:4" ht="15">
      <c r="A31" s="10" t="s">
        <v>59</v>
      </c>
      <c r="B31" s="73">
        <v>81821</v>
      </c>
      <c r="C31" s="74"/>
      <c r="D31" s="73">
        <v>49262</v>
      </c>
    </row>
    <row r="32" ht="9" customHeight="1"/>
    <row r="33" spans="2:4" ht="17.25" customHeight="1">
      <c r="B33" s="78">
        <f>SUM(B26:B32)</f>
        <v>236124</v>
      </c>
      <c r="C33" s="74"/>
      <c r="D33" s="78">
        <f>SUM(D26:D32)</f>
        <v>242218</v>
      </c>
    </row>
    <row r="34" spans="2:4" ht="15">
      <c r="B34" s="73"/>
      <c r="C34" s="74"/>
      <c r="D34" s="73"/>
    </row>
    <row r="35" spans="1:4" ht="15.75">
      <c r="A35" s="1" t="s">
        <v>198</v>
      </c>
      <c r="B35" s="73">
        <v>97090</v>
      </c>
      <c r="C35" s="74"/>
      <c r="D35" s="73">
        <v>95777</v>
      </c>
    </row>
    <row r="36" spans="2:4" ht="15">
      <c r="B36" s="77"/>
      <c r="C36" s="74"/>
      <c r="D36" s="77"/>
    </row>
    <row r="37" spans="1:4" ht="17.25" customHeight="1" thickBot="1">
      <c r="A37" s="1" t="s">
        <v>60</v>
      </c>
      <c r="B37" s="25">
        <f>SUM(B35:B36)+B33+B22</f>
        <v>507835</v>
      </c>
      <c r="C37" s="74"/>
      <c r="D37" s="25">
        <f>+D35+D33+D22</f>
        <v>503194</v>
      </c>
    </row>
    <row r="38" spans="2:4" ht="15.75" thickTop="1">
      <c r="B38" s="73"/>
      <c r="C38" s="74"/>
      <c r="D38" s="73"/>
    </row>
    <row r="39" spans="1:4" ht="15.75">
      <c r="A39" s="1" t="s">
        <v>61</v>
      </c>
      <c r="B39" s="73"/>
      <c r="C39" s="74"/>
      <c r="D39" s="73"/>
    </row>
    <row r="40" spans="2:4" ht="9" customHeight="1">
      <c r="B40" s="73"/>
      <c r="C40" s="74"/>
      <c r="D40" s="73"/>
    </row>
    <row r="41" spans="1:4" ht="15.75">
      <c r="A41" s="1" t="s">
        <v>199</v>
      </c>
      <c r="B41" s="73"/>
      <c r="C41" s="74"/>
      <c r="D41" s="73"/>
    </row>
    <row r="42" spans="1:4" ht="9" customHeight="1">
      <c r="A42" s="66"/>
      <c r="B42" s="73"/>
      <c r="C42" s="74"/>
      <c r="D42" s="73"/>
    </row>
    <row r="43" spans="1:4" ht="15">
      <c r="A43" s="75" t="s">
        <v>200</v>
      </c>
      <c r="B43" s="73">
        <v>185901</v>
      </c>
      <c r="C43" s="74"/>
      <c r="D43" s="73">
        <v>185901</v>
      </c>
    </row>
    <row r="44" spans="1:5" ht="15">
      <c r="A44" s="75" t="s">
        <v>201</v>
      </c>
      <c r="B44" s="73">
        <v>10707</v>
      </c>
      <c r="C44" s="74"/>
      <c r="D44" s="73">
        <v>9956</v>
      </c>
      <c r="E44" s="63"/>
    </row>
    <row r="45" spans="1:4" ht="15">
      <c r="A45" s="75" t="s">
        <v>202</v>
      </c>
      <c r="B45" s="77">
        <v>11850</v>
      </c>
      <c r="C45" s="74"/>
      <c r="D45" s="77">
        <v>2790</v>
      </c>
    </row>
    <row r="46" spans="1:6" ht="16.5" customHeight="1">
      <c r="A46" s="75"/>
      <c r="B46" s="74">
        <f>SUM(B43:B45)</f>
        <v>208458</v>
      </c>
      <c r="C46" s="74"/>
      <c r="D46" s="74">
        <f>SUM(D43:D45)</f>
        <v>198647</v>
      </c>
      <c r="F46" s="79"/>
    </row>
    <row r="47" spans="1:4" ht="15.75">
      <c r="A47" s="66" t="s">
        <v>1</v>
      </c>
      <c r="B47" s="73">
        <v>5351</v>
      </c>
      <c r="C47" s="74"/>
      <c r="D47" s="73">
        <v>11228</v>
      </c>
    </row>
    <row r="48" spans="1:4" ht="9" customHeight="1">
      <c r="A48" s="66"/>
      <c r="B48" s="77"/>
      <c r="C48" s="74"/>
      <c r="D48" s="77"/>
    </row>
    <row r="49" spans="1:4" ht="16.5" customHeight="1">
      <c r="A49" s="66" t="s">
        <v>203</v>
      </c>
      <c r="B49" s="78">
        <f>SUM(B46:B48)</f>
        <v>213809</v>
      </c>
      <c r="C49" s="74"/>
      <c r="D49" s="78">
        <f>SUM(D46:D48)</f>
        <v>209875</v>
      </c>
    </row>
    <row r="50" spans="1:4" ht="15">
      <c r="A50" s="75"/>
      <c r="B50" s="73"/>
      <c r="C50" s="74"/>
      <c r="D50" s="73"/>
    </row>
    <row r="51" spans="1:4" ht="15.75">
      <c r="A51" s="1" t="s">
        <v>62</v>
      </c>
      <c r="B51" s="73"/>
      <c r="C51" s="74"/>
      <c r="D51" s="73"/>
    </row>
    <row r="52" spans="1:4" ht="9" customHeight="1">
      <c r="A52" s="66"/>
      <c r="B52" s="73"/>
      <c r="C52" s="74"/>
      <c r="D52" s="73"/>
    </row>
    <row r="53" spans="1:7" ht="15">
      <c r="A53" s="75" t="s">
        <v>63</v>
      </c>
      <c r="B53" s="73">
        <v>63667</v>
      </c>
      <c r="C53" s="74"/>
      <c r="D53" s="73">
        <v>63397</v>
      </c>
      <c r="F53" s="63"/>
      <c r="G53" s="63"/>
    </row>
    <row r="54" spans="1:4" ht="15">
      <c r="A54" s="75" t="s">
        <v>235</v>
      </c>
      <c r="B54" s="73">
        <v>14015</v>
      </c>
      <c r="C54" s="74"/>
      <c r="D54" s="73">
        <v>8372</v>
      </c>
    </row>
    <row r="55" spans="1:7" ht="15">
      <c r="A55" s="75" t="s">
        <v>64</v>
      </c>
      <c r="B55" s="73">
        <v>0</v>
      </c>
      <c r="C55" s="74"/>
      <c r="D55" s="73">
        <v>46</v>
      </c>
      <c r="F55" s="63"/>
      <c r="G55" s="63"/>
    </row>
    <row r="56" spans="1:4" ht="15">
      <c r="A56" s="75" t="s">
        <v>65</v>
      </c>
      <c r="B56" s="73">
        <v>1192</v>
      </c>
      <c r="C56" s="74"/>
      <c r="D56" s="73">
        <v>1169</v>
      </c>
    </row>
    <row r="57" spans="1:4" ht="9" customHeight="1">
      <c r="A57" s="75"/>
      <c r="B57" s="77"/>
      <c r="C57" s="74"/>
      <c r="D57" s="77"/>
    </row>
    <row r="58" spans="1:4" ht="16.5" customHeight="1">
      <c r="A58" s="80"/>
      <c r="B58" s="78">
        <f>SUM(B53:B57)</f>
        <v>78874</v>
      </c>
      <c r="C58" s="74"/>
      <c r="D58" s="78">
        <f>SUM(D53:D57)</f>
        <v>72984</v>
      </c>
    </row>
    <row r="59" spans="1:4" ht="15">
      <c r="A59" s="75"/>
      <c r="B59" s="73"/>
      <c r="C59" s="74"/>
      <c r="D59" s="73"/>
    </row>
    <row r="60" spans="1:4" ht="15.75">
      <c r="A60" s="1" t="s">
        <v>66</v>
      </c>
      <c r="B60" s="73"/>
      <c r="C60" s="74"/>
      <c r="D60" s="73"/>
    </row>
    <row r="61" spans="1:4" ht="9" customHeight="1">
      <c r="A61" s="66"/>
      <c r="B61" s="73"/>
      <c r="C61" s="74"/>
      <c r="D61" s="73"/>
    </row>
    <row r="62" spans="1:4" ht="15">
      <c r="A62" s="76" t="s">
        <v>67</v>
      </c>
      <c r="B62" s="74">
        <v>35246</v>
      </c>
      <c r="C62" s="74"/>
      <c r="D62" s="74">
        <v>54894</v>
      </c>
    </row>
    <row r="63" spans="1:4" ht="15">
      <c r="A63" s="76" t="s">
        <v>153</v>
      </c>
      <c r="B63" s="74">
        <v>55344</v>
      </c>
      <c r="C63" s="74"/>
      <c r="D63" s="74">
        <v>54037</v>
      </c>
    </row>
    <row r="64" spans="1:7" ht="15">
      <c r="A64" s="75" t="s">
        <v>63</v>
      </c>
      <c r="B64" s="73">
        <v>10071</v>
      </c>
      <c r="C64" s="74"/>
      <c r="D64" s="73">
        <v>5458</v>
      </c>
      <c r="G64" s="63"/>
    </row>
    <row r="65" spans="1:4" ht="15">
      <c r="A65" s="75" t="s">
        <v>235</v>
      </c>
      <c r="B65" s="73">
        <v>15981</v>
      </c>
      <c r="C65" s="74"/>
      <c r="D65" s="73">
        <v>10960</v>
      </c>
    </row>
    <row r="66" spans="1:4" ht="15">
      <c r="A66" s="75" t="s">
        <v>204</v>
      </c>
      <c r="B66" s="73">
        <v>1508</v>
      </c>
      <c r="C66" s="74"/>
      <c r="D66" s="73">
        <v>486</v>
      </c>
    </row>
    <row r="67" spans="1:4" ht="9" customHeight="1">
      <c r="A67" s="75"/>
      <c r="B67" s="77"/>
      <c r="C67" s="74"/>
      <c r="D67" s="77"/>
    </row>
    <row r="68" spans="1:4" ht="16.5" customHeight="1">
      <c r="A68" s="80"/>
      <c r="B68" s="78">
        <f>SUM(B62:B67)</f>
        <v>118150</v>
      </c>
      <c r="C68" s="74"/>
      <c r="D68" s="78">
        <f>SUM(D62:D67)</f>
        <v>125835</v>
      </c>
    </row>
    <row r="69" spans="1:4" ht="15">
      <c r="A69" s="75"/>
      <c r="B69" s="73"/>
      <c r="C69" s="74"/>
      <c r="D69" s="73"/>
    </row>
    <row r="70" spans="1:4" ht="15.75">
      <c r="A70" s="66" t="s">
        <v>205</v>
      </c>
      <c r="B70" s="73">
        <v>97002</v>
      </c>
      <c r="C70" s="74"/>
      <c r="D70" s="73">
        <v>94500</v>
      </c>
    </row>
    <row r="71" spans="1:4" ht="15.75">
      <c r="A71" s="66"/>
      <c r="B71" s="73"/>
      <c r="C71" s="74"/>
      <c r="D71" s="73"/>
    </row>
    <row r="72" spans="1:4" ht="15.75">
      <c r="A72" s="66" t="s">
        <v>206</v>
      </c>
      <c r="B72" s="200">
        <f>+B58+B68+B70</f>
        <v>294026</v>
      </c>
      <c r="C72" s="74"/>
      <c r="D72" s="200">
        <f>+D58+D68+D70</f>
        <v>293319</v>
      </c>
    </row>
    <row r="73" spans="1:4" ht="15">
      <c r="A73" s="75"/>
      <c r="B73" s="77"/>
      <c r="C73" s="74"/>
      <c r="D73" s="77"/>
    </row>
    <row r="74" spans="1:4" ht="17.25" customHeight="1" thickBot="1">
      <c r="A74" s="81" t="s">
        <v>68</v>
      </c>
      <c r="B74" s="25">
        <f>+B49+B72</f>
        <v>507835</v>
      </c>
      <c r="C74" s="74"/>
      <c r="D74" s="25">
        <f>+D49+D72</f>
        <v>503194</v>
      </c>
    </row>
    <row r="75" spans="2:4" ht="15.75" thickTop="1">
      <c r="B75" s="82">
        <f>+B37-B74</f>
        <v>0</v>
      </c>
      <c r="C75" s="83"/>
      <c r="D75" s="82">
        <f>+D37-D74</f>
        <v>0</v>
      </c>
    </row>
    <row r="76" spans="2:4" ht="13.5" customHeight="1">
      <c r="B76" s="177"/>
      <c r="C76" s="83"/>
      <c r="D76" s="177"/>
    </row>
    <row r="77" spans="1:6" ht="29.25" customHeight="1">
      <c r="A77" s="267" t="s">
        <v>231</v>
      </c>
      <c r="B77" s="267"/>
      <c r="C77" s="267"/>
      <c r="D77" s="267"/>
      <c r="E77" s="62"/>
      <c r="F77" s="62"/>
    </row>
    <row r="78" spans="1:6" ht="12" customHeight="1">
      <c r="A78" s="84"/>
      <c r="B78" s="84"/>
      <c r="C78" s="84"/>
      <c r="D78" s="84"/>
      <c r="E78" s="62"/>
      <c r="F78" s="62"/>
    </row>
    <row r="79" spans="1:4" ht="14.25" customHeight="1">
      <c r="A79" s="85"/>
      <c r="C79" s="86"/>
      <c r="D79" s="21"/>
    </row>
    <row r="80" spans="1:4" ht="15" customHeight="1">
      <c r="A80" s="266"/>
      <c r="B80" s="266"/>
      <c r="C80" s="266"/>
      <c r="D80" s="266"/>
    </row>
  </sheetData>
  <mergeCells count="6">
    <mergeCell ref="A80:D80"/>
    <mergeCell ref="A77:D77"/>
    <mergeCell ref="A6:B6"/>
    <mergeCell ref="A8:A9"/>
    <mergeCell ref="B8:B9"/>
    <mergeCell ref="D8:D9"/>
  </mergeCells>
  <printOptions/>
  <pageMargins left="0.7480314960629921" right="0.7480314960629921" top="0.984251968503937" bottom="0.984251968503937" header="0.5118110236220472" footer="0.5118110236220472"/>
  <pageSetup firstPageNumber="2" useFirstPageNumber="1" fitToHeight="1" fitToWidth="1" horizontalDpi="600" verticalDpi="600" orientation="portrait" scale="56"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I67"/>
  <sheetViews>
    <sheetView zoomScale="75" zoomScaleNormal="75" workbookViewId="0" topLeftCell="A1">
      <pane xSplit="1" ySplit="9" topLeftCell="B26" activePane="bottomRight" state="frozen"/>
      <selection pane="topLeft" activeCell="A1" sqref="A1"/>
      <selection pane="topRight" activeCell="B1" sqref="B1"/>
      <selection pane="bottomLeft" activeCell="A10" sqref="A10"/>
      <selection pane="bottomRight" activeCell="B26" sqref="B26"/>
    </sheetView>
  </sheetViews>
  <sheetFormatPr defaultColWidth="9.140625" defaultRowHeight="12.75"/>
  <cols>
    <col min="1" max="1" width="65.421875" style="40" customWidth="1"/>
    <col min="2" max="2" width="12.7109375" style="40" customWidth="1"/>
    <col min="3" max="3" width="23.57421875" style="40" customWidth="1"/>
    <col min="4" max="4" width="12.7109375" style="40" customWidth="1"/>
    <col min="5" max="5" width="15.00390625" style="40" customWidth="1"/>
    <col min="6" max="6" width="18.7109375" style="40" customWidth="1"/>
    <col min="7" max="7" width="15.7109375" style="40" customWidth="1"/>
    <col min="8" max="8" width="14.28125" style="40" bestFit="1" customWidth="1"/>
    <col min="9" max="16384" width="9.140625" style="40" customWidth="1"/>
  </cols>
  <sheetData>
    <row r="1" spans="1:8" ht="15.75">
      <c r="A1" s="3" t="s">
        <v>17</v>
      </c>
      <c r="B1" s="3"/>
      <c r="C1" s="3"/>
      <c r="D1" s="3"/>
      <c r="E1" s="1"/>
      <c r="F1" s="3"/>
      <c r="G1" s="1"/>
      <c r="H1" s="39"/>
    </row>
    <row r="2" spans="1:8" ht="15.75">
      <c r="A2" s="3" t="s">
        <v>18</v>
      </c>
      <c r="B2" s="3"/>
      <c r="C2" s="3"/>
      <c r="D2" s="1"/>
      <c r="E2" s="1"/>
      <c r="F2" s="1"/>
      <c r="G2" s="1"/>
      <c r="H2" s="39"/>
    </row>
    <row r="3" spans="1:8" ht="15.75">
      <c r="A3" s="3"/>
      <c r="B3" s="3"/>
      <c r="C3" s="3"/>
      <c r="D3" s="1"/>
      <c r="E3" s="1"/>
      <c r="F3" s="1"/>
      <c r="G3" s="1"/>
      <c r="H3" s="39"/>
    </row>
    <row r="4" spans="1:8" ht="15.75">
      <c r="A4" s="3" t="s">
        <v>38</v>
      </c>
      <c r="B4" s="3"/>
      <c r="C4" s="3"/>
      <c r="D4" s="3"/>
      <c r="E4" s="1"/>
      <c r="F4" s="1"/>
      <c r="G4" s="1"/>
      <c r="H4" s="39"/>
    </row>
    <row r="5" spans="1:8" ht="15.75">
      <c r="A5" s="3" t="str">
        <f>+'IS'!A5</f>
        <v>FOR THE FINANCIAL YEAR ENDED 31 MARCH 2009</v>
      </c>
      <c r="B5" s="3"/>
      <c r="C5" s="3"/>
      <c r="D5" s="3"/>
      <c r="E5" s="1"/>
      <c r="F5" s="1"/>
      <c r="G5" s="1"/>
      <c r="H5" s="39"/>
    </row>
    <row r="6" spans="1:8" ht="15.75">
      <c r="A6" s="3" t="s">
        <v>20</v>
      </c>
      <c r="B6" s="3"/>
      <c r="C6" s="3"/>
      <c r="D6" s="3"/>
      <c r="E6" s="1"/>
      <c r="F6" s="1"/>
      <c r="G6" s="1"/>
      <c r="H6" s="39"/>
    </row>
    <row r="7" spans="1:8" ht="15.75">
      <c r="A7" s="1"/>
      <c r="B7" s="266" t="s">
        <v>207</v>
      </c>
      <c r="C7" s="266"/>
      <c r="D7" s="266"/>
      <c r="E7" s="266"/>
      <c r="F7" s="266"/>
      <c r="G7" s="6"/>
      <c r="H7" s="39"/>
    </row>
    <row r="8" spans="1:8" ht="80.25" customHeight="1">
      <c r="A8" s="41"/>
      <c r="B8" s="42" t="s">
        <v>39</v>
      </c>
      <c r="C8" s="42" t="s">
        <v>208</v>
      </c>
      <c r="D8" s="42" t="s">
        <v>40</v>
      </c>
      <c r="E8" s="43" t="s">
        <v>209</v>
      </c>
      <c r="F8" s="42" t="s">
        <v>236</v>
      </c>
      <c r="G8" s="43" t="s">
        <v>1</v>
      </c>
      <c r="H8" s="42" t="s">
        <v>41</v>
      </c>
    </row>
    <row r="9" spans="1:8" ht="15.75">
      <c r="A9" s="1"/>
      <c r="B9" s="44" t="s">
        <v>27</v>
      </c>
      <c r="C9" s="44" t="s">
        <v>27</v>
      </c>
      <c r="D9" s="45" t="s">
        <v>42</v>
      </c>
      <c r="E9" s="44" t="s">
        <v>27</v>
      </c>
      <c r="F9" s="44" t="s">
        <v>27</v>
      </c>
      <c r="G9" s="46" t="s">
        <v>27</v>
      </c>
      <c r="H9" s="46" t="s">
        <v>27</v>
      </c>
    </row>
    <row r="10" spans="1:8" ht="15.75">
      <c r="A10" s="47" t="s">
        <v>274</v>
      </c>
      <c r="B10" s="48"/>
      <c r="C10" s="48"/>
      <c r="D10" s="49"/>
      <c r="E10" s="49"/>
      <c r="F10" s="48"/>
      <c r="G10" s="50"/>
      <c r="H10" s="50"/>
    </row>
    <row r="11" spans="1:8" s="53" customFormat="1" ht="15">
      <c r="A11" s="11"/>
      <c r="B11" s="30"/>
      <c r="C11" s="30"/>
      <c r="D11" s="51"/>
      <c r="E11" s="51"/>
      <c r="F11" s="30"/>
      <c r="G11" s="52"/>
      <c r="H11" s="52"/>
    </row>
    <row r="12" spans="1:8" s="53" customFormat="1" ht="15">
      <c r="A12" s="11" t="s">
        <v>183</v>
      </c>
      <c r="B12" s="30">
        <v>183771</v>
      </c>
      <c r="C12" s="30">
        <v>2130</v>
      </c>
      <c r="D12" s="51">
        <v>9744</v>
      </c>
      <c r="E12" s="51">
        <v>212</v>
      </c>
      <c r="F12" s="30">
        <v>2790</v>
      </c>
      <c r="G12" s="52">
        <v>11228</v>
      </c>
      <c r="H12" s="52">
        <f>SUM(B12:G12)</f>
        <v>209875</v>
      </c>
    </row>
    <row r="13" spans="1:8" s="53" customFormat="1" ht="15">
      <c r="A13" s="11"/>
      <c r="B13" s="30"/>
      <c r="C13" s="30"/>
      <c r="D13" s="51"/>
      <c r="E13" s="51"/>
      <c r="F13" s="30"/>
      <c r="G13" s="52"/>
      <c r="H13" s="52"/>
    </row>
    <row r="14" spans="1:8" s="53" customFormat="1" ht="15">
      <c r="A14" s="11" t="s">
        <v>43</v>
      </c>
      <c r="B14" s="52"/>
      <c r="C14" s="52"/>
      <c r="D14" s="54"/>
      <c r="E14" s="54"/>
      <c r="F14" s="52"/>
      <c r="G14" s="52"/>
      <c r="H14" s="52"/>
    </row>
    <row r="15" spans="1:8" s="53" customFormat="1" ht="15">
      <c r="A15" s="11" t="s">
        <v>44</v>
      </c>
      <c r="B15" s="164"/>
      <c r="C15" s="164"/>
      <c r="D15" s="54"/>
      <c r="E15" s="54"/>
      <c r="F15" s="52"/>
      <c r="G15" s="52"/>
      <c r="H15" s="52"/>
    </row>
    <row r="16" spans="1:8" s="53" customFormat="1" ht="15">
      <c r="A16" s="11" t="s">
        <v>275</v>
      </c>
      <c r="B16" s="52">
        <v>0</v>
      </c>
      <c r="C16" s="52">
        <v>0</v>
      </c>
      <c r="D16" s="52">
        <v>0</v>
      </c>
      <c r="E16" s="54">
        <v>751</v>
      </c>
      <c r="F16" s="52">
        <v>0</v>
      </c>
      <c r="G16" s="52">
        <v>0</v>
      </c>
      <c r="H16" s="52">
        <f>SUM(B16:G16)</f>
        <v>751</v>
      </c>
    </row>
    <row r="17" spans="1:8" s="53" customFormat="1" ht="15">
      <c r="A17" s="11"/>
      <c r="B17" s="52"/>
      <c r="C17" s="52"/>
      <c r="D17" s="52"/>
      <c r="E17" s="54"/>
      <c r="F17" s="52"/>
      <c r="G17" s="52"/>
      <c r="H17" s="52"/>
    </row>
    <row r="18" spans="1:8" s="53" customFormat="1" ht="15">
      <c r="A18" s="11" t="s">
        <v>276</v>
      </c>
      <c r="B18" s="52">
        <v>0</v>
      </c>
      <c r="C18" s="52">
        <v>0</v>
      </c>
      <c r="D18" s="52">
        <v>0</v>
      </c>
      <c r="E18" s="52">
        <v>0</v>
      </c>
      <c r="F18" s="52">
        <f>+'IS'!D32</f>
        <v>9188</v>
      </c>
      <c r="G18" s="52">
        <f>+'IS'!D33</f>
        <v>1979</v>
      </c>
      <c r="H18" s="52">
        <f>SUM(B18:G18)</f>
        <v>11167</v>
      </c>
    </row>
    <row r="19" spans="1:8" s="53" customFormat="1" ht="15">
      <c r="A19" s="11"/>
      <c r="B19" s="52"/>
      <c r="C19" s="52"/>
      <c r="D19" s="52"/>
      <c r="E19" s="52"/>
      <c r="F19" s="52"/>
      <c r="G19" s="52"/>
      <c r="H19" s="52"/>
    </row>
    <row r="20" spans="1:8" s="53" customFormat="1" ht="15">
      <c r="A20" s="11" t="s">
        <v>238</v>
      </c>
      <c r="B20" s="52">
        <v>2130</v>
      </c>
      <c r="C20" s="52">
        <v>-2130</v>
      </c>
      <c r="D20" s="52">
        <v>0</v>
      </c>
      <c r="E20" s="54">
        <v>0</v>
      </c>
      <c r="F20" s="52">
        <v>0</v>
      </c>
      <c r="G20" s="52">
        <v>0</v>
      </c>
      <c r="H20" s="52">
        <f>SUM(B20:G20)</f>
        <v>0</v>
      </c>
    </row>
    <row r="21" spans="1:8" s="53" customFormat="1" ht="15">
      <c r="A21" s="11"/>
      <c r="B21" s="52"/>
      <c r="C21" s="52"/>
      <c r="D21" s="54"/>
      <c r="E21" s="54"/>
      <c r="F21" s="52"/>
      <c r="G21" s="52"/>
      <c r="H21" s="52"/>
    </row>
    <row r="22" spans="1:8" s="53" customFormat="1" ht="15">
      <c r="A22" s="11" t="s">
        <v>280</v>
      </c>
      <c r="B22" s="52">
        <v>0</v>
      </c>
      <c r="C22" s="52">
        <v>0</v>
      </c>
      <c r="D22" s="52">
        <v>0</v>
      </c>
      <c r="E22" s="52">
        <v>0</v>
      </c>
      <c r="F22" s="52">
        <v>-128</v>
      </c>
      <c r="G22" s="52">
        <v>0</v>
      </c>
      <c r="H22" s="52">
        <f>SUM(B22:G22)</f>
        <v>-128</v>
      </c>
    </row>
    <row r="23" spans="1:8" s="53" customFormat="1" ht="15">
      <c r="A23" s="11"/>
      <c r="B23" s="54"/>
      <c r="C23" s="54"/>
      <c r="D23" s="165"/>
      <c r="E23" s="54"/>
      <c r="F23" s="52"/>
      <c r="G23" s="52"/>
      <c r="H23" s="52"/>
    </row>
    <row r="24" spans="1:8" s="53" customFormat="1" ht="15">
      <c r="A24" s="11" t="s">
        <v>255</v>
      </c>
      <c r="B24" s="52">
        <v>0</v>
      </c>
      <c r="C24" s="52">
        <v>0</v>
      </c>
      <c r="D24" s="52">
        <v>0</v>
      </c>
      <c r="E24" s="52">
        <v>0</v>
      </c>
      <c r="F24" s="52">
        <v>0</v>
      </c>
      <c r="G24" s="52">
        <v>-5756</v>
      </c>
      <c r="H24" s="52">
        <f>SUM(B24:G24)</f>
        <v>-5756</v>
      </c>
    </row>
    <row r="25" spans="1:8" s="53" customFormat="1" ht="15">
      <c r="A25" s="11"/>
      <c r="B25" s="52"/>
      <c r="C25" s="52"/>
      <c r="D25" s="52"/>
      <c r="E25" s="52"/>
      <c r="F25" s="52"/>
      <c r="G25" s="52"/>
      <c r="H25" s="52"/>
    </row>
    <row r="26" spans="1:8" s="53" customFormat="1" ht="15">
      <c r="A26" s="11" t="s">
        <v>259</v>
      </c>
      <c r="B26" s="52">
        <v>0</v>
      </c>
      <c r="C26" s="52">
        <v>0</v>
      </c>
      <c r="D26" s="52">
        <v>0</v>
      </c>
      <c r="E26" s="52">
        <v>0</v>
      </c>
      <c r="F26" s="52">
        <v>0</v>
      </c>
      <c r="G26" s="52">
        <v>-2100</v>
      </c>
      <c r="H26" s="52">
        <f>SUM(B26:G26)</f>
        <v>-2100</v>
      </c>
    </row>
    <row r="27" spans="1:8" s="53" customFormat="1" ht="15">
      <c r="A27" s="11"/>
      <c r="B27" s="52"/>
      <c r="C27" s="52"/>
      <c r="D27" s="52"/>
      <c r="E27" s="52"/>
      <c r="F27" s="52"/>
      <c r="G27" s="52"/>
      <c r="H27" s="52"/>
    </row>
    <row r="28" spans="1:8" s="53" customFormat="1" ht="12.75" customHeight="1">
      <c r="A28" s="11"/>
      <c r="B28" s="56"/>
      <c r="C28" s="56"/>
      <c r="D28" s="57"/>
      <c r="E28" s="57"/>
      <c r="F28" s="56"/>
      <c r="G28" s="56"/>
      <c r="H28" s="56"/>
    </row>
    <row r="29" spans="1:9" s="53" customFormat="1" ht="15.75" thickBot="1">
      <c r="A29" s="11" t="s">
        <v>271</v>
      </c>
      <c r="B29" s="58">
        <f aca="true" t="shared" si="0" ref="B29:H29">SUM(B12:B27)</f>
        <v>185901</v>
      </c>
      <c r="C29" s="58">
        <f t="shared" si="0"/>
        <v>0</v>
      </c>
      <c r="D29" s="58">
        <f t="shared" si="0"/>
        <v>9744</v>
      </c>
      <c r="E29" s="58">
        <f t="shared" si="0"/>
        <v>963</v>
      </c>
      <c r="F29" s="58">
        <f t="shared" si="0"/>
        <v>11850</v>
      </c>
      <c r="G29" s="58">
        <f t="shared" si="0"/>
        <v>5351</v>
      </c>
      <c r="H29" s="58">
        <f t="shared" si="0"/>
        <v>213809</v>
      </c>
      <c r="I29" s="59"/>
    </row>
    <row r="30" spans="1:8" s="53" customFormat="1" ht="16.5" thickTop="1">
      <c r="A30" s="5"/>
      <c r="B30" s="60"/>
      <c r="C30" s="60">
        <f>SUM(B29:C29)-'BS'!B43</f>
        <v>0</v>
      </c>
      <c r="D30" s="51"/>
      <c r="E30" s="51">
        <f>SUM(D29:E29)-'BS'!B44</f>
        <v>0</v>
      </c>
      <c r="F30" s="30">
        <f>+F29-'BS'!B45</f>
        <v>0</v>
      </c>
      <c r="G30" s="60">
        <f>+'BS'!B47-Equity!G29</f>
        <v>0</v>
      </c>
      <c r="H30" s="60">
        <f>+H29-'BS'!B49</f>
        <v>0</v>
      </c>
    </row>
    <row r="31" spans="1:8" s="53" customFormat="1" ht="15.75">
      <c r="A31" s="5"/>
      <c r="B31" s="52"/>
      <c r="C31" s="52"/>
      <c r="D31" s="51"/>
      <c r="E31" s="51"/>
      <c r="F31" s="30"/>
      <c r="G31" s="52"/>
      <c r="H31" s="52"/>
    </row>
    <row r="32" spans="1:8" s="53" customFormat="1" ht="15.75">
      <c r="A32" s="5"/>
      <c r="B32" s="52"/>
      <c r="C32" s="52"/>
      <c r="D32" s="51"/>
      <c r="E32" s="51"/>
      <c r="F32" s="30"/>
      <c r="G32" s="52"/>
      <c r="H32" s="52"/>
    </row>
    <row r="33" spans="1:8" s="53" customFormat="1" ht="15.75">
      <c r="A33" s="5"/>
      <c r="B33" s="52"/>
      <c r="C33" s="52"/>
      <c r="D33" s="51"/>
      <c r="E33" s="51"/>
      <c r="F33" s="30"/>
      <c r="G33" s="52"/>
      <c r="H33" s="52"/>
    </row>
    <row r="34" spans="1:8" s="53" customFormat="1" ht="15.75">
      <c r="A34" s="5"/>
      <c r="B34" s="52"/>
      <c r="C34" s="52"/>
      <c r="D34" s="51"/>
      <c r="E34" s="51"/>
      <c r="F34" s="30"/>
      <c r="G34" s="52"/>
      <c r="H34" s="52"/>
    </row>
    <row r="35" ht="6" customHeight="1"/>
    <row r="36" spans="1:8" ht="15.75">
      <c r="A36" s="3" t="s">
        <v>17</v>
      </c>
      <c r="B36" s="3"/>
      <c r="C36" s="3"/>
      <c r="D36" s="3"/>
      <c r="E36" s="1"/>
      <c r="F36" s="3"/>
      <c r="G36" s="1"/>
      <c r="H36" s="39"/>
    </row>
    <row r="37" spans="1:8" ht="15.75">
      <c r="A37" s="3" t="s">
        <v>18</v>
      </c>
      <c r="B37" s="3"/>
      <c r="C37" s="3"/>
      <c r="D37" s="1"/>
      <c r="E37" s="1"/>
      <c r="F37" s="1"/>
      <c r="G37" s="1"/>
      <c r="H37" s="39"/>
    </row>
    <row r="38" spans="1:8" ht="15.75">
      <c r="A38" s="3"/>
      <c r="B38" s="3"/>
      <c r="C38" s="3"/>
      <c r="D38" s="1"/>
      <c r="E38" s="1"/>
      <c r="F38" s="1"/>
      <c r="G38" s="1"/>
      <c r="H38" s="39"/>
    </row>
    <row r="39" spans="1:8" ht="15.75">
      <c r="A39" s="3" t="s">
        <v>45</v>
      </c>
      <c r="B39" s="3"/>
      <c r="C39" s="3"/>
      <c r="D39" s="3"/>
      <c r="E39" s="1"/>
      <c r="F39" s="1"/>
      <c r="G39" s="1"/>
      <c r="H39" s="39"/>
    </row>
    <row r="40" spans="1:8" ht="15.75">
      <c r="A40" s="3" t="s">
        <v>281</v>
      </c>
      <c r="B40" s="3"/>
      <c r="C40" s="3"/>
      <c r="D40" s="3"/>
      <c r="E40" s="1"/>
      <c r="F40" s="1"/>
      <c r="G40" s="1"/>
      <c r="H40" s="39"/>
    </row>
    <row r="41" spans="1:8" ht="15.75">
      <c r="A41" s="3"/>
      <c r="B41" s="3"/>
      <c r="C41" s="3"/>
      <c r="D41" s="3"/>
      <c r="E41" s="1"/>
      <c r="F41" s="1"/>
      <c r="G41" s="1"/>
      <c r="H41" s="39"/>
    </row>
    <row r="42" spans="1:8" ht="15.75">
      <c r="A42" s="1"/>
      <c r="B42" s="266" t="s">
        <v>207</v>
      </c>
      <c r="C42" s="266"/>
      <c r="D42" s="266"/>
      <c r="E42" s="266"/>
      <c r="F42" s="266"/>
      <c r="G42" s="6"/>
      <c r="H42" s="39"/>
    </row>
    <row r="43" spans="1:8" ht="89.25" customHeight="1">
      <c r="A43" s="41"/>
      <c r="B43" s="42" t="s">
        <v>39</v>
      </c>
      <c r="C43" s="42" t="s">
        <v>208</v>
      </c>
      <c r="D43" s="42" t="s">
        <v>40</v>
      </c>
      <c r="E43" s="43" t="s">
        <v>209</v>
      </c>
      <c r="F43" s="42" t="s">
        <v>236</v>
      </c>
      <c r="G43" s="42" t="s">
        <v>1</v>
      </c>
      <c r="H43" s="42" t="s">
        <v>41</v>
      </c>
    </row>
    <row r="44" spans="1:8" ht="15.75">
      <c r="A44" s="1"/>
      <c r="B44" s="44" t="s">
        <v>27</v>
      </c>
      <c r="C44" s="44" t="s">
        <v>27</v>
      </c>
      <c r="D44" s="45" t="s">
        <v>42</v>
      </c>
      <c r="E44" s="44" t="s">
        <v>27</v>
      </c>
      <c r="F44" s="44" t="s">
        <v>27</v>
      </c>
      <c r="G44" s="46" t="s">
        <v>27</v>
      </c>
      <c r="H44" s="46" t="s">
        <v>27</v>
      </c>
    </row>
    <row r="45" spans="1:8" ht="15.75">
      <c r="A45" s="47" t="s">
        <v>273</v>
      </c>
      <c r="B45" s="48"/>
      <c r="C45" s="48"/>
      <c r="D45" s="49"/>
      <c r="E45" s="49"/>
      <c r="F45" s="48"/>
      <c r="G45" s="50"/>
      <c r="H45" s="50"/>
    </row>
    <row r="46" spans="1:8" ht="15">
      <c r="A46" s="11"/>
      <c r="B46" s="30"/>
      <c r="C46" s="30"/>
      <c r="D46" s="51"/>
      <c r="E46" s="51"/>
      <c r="F46" s="30"/>
      <c r="G46" s="52"/>
      <c r="H46" s="52"/>
    </row>
    <row r="47" spans="1:8" ht="15">
      <c r="A47" s="11" t="s">
        <v>187</v>
      </c>
      <c r="B47" s="30">
        <v>183769</v>
      </c>
      <c r="C47" s="30">
        <v>2132</v>
      </c>
      <c r="D47" s="51">
        <v>9744</v>
      </c>
      <c r="E47" s="51">
        <v>193</v>
      </c>
      <c r="F47" s="30">
        <v>4760</v>
      </c>
      <c r="G47" s="52">
        <v>9278</v>
      </c>
      <c r="H47" s="52">
        <f>SUM(B47:G47)</f>
        <v>209876</v>
      </c>
    </row>
    <row r="48" spans="1:8" ht="15">
      <c r="A48" s="11"/>
      <c r="B48" s="30"/>
      <c r="C48" s="30"/>
      <c r="D48" s="51"/>
      <c r="E48" s="51"/>
      <c r="F48" s="30"/>
      <c r="G48" s="52"/>
      <c r="H48" s="52"/>
    </row>
    <row r="49" spans="1:8" ht="15">
      <c r="A49" s="11" t="s">
        <v>43</v>
      </c>
      <c r="B49" s="30"/>
      <c r="C49" s="30"/>
      <c r="D49" s="51"/>
      <c r="E49" s="51"/>
      <c r="F49" s="30"/>
      <c r="G49" s="52"/>
      <c r="H49" s="52"/>
    </row>
    <row r="50" spans="1:8" ht="15">
      <c r="A50" s="11" t="s">
        <v>44</v>
      </c>
      <c r="B50" s="191"/>
      <c r="C50" s="191"/>
      <c r="D50" s="51"/>
      <c r="E50" s="51"/>
      <c r="F50" s="30"/>
      <c r="G50" s="52"/>
      <c r="H50" s="52"/>
    </row>
    <row r="51" spans="1:8" ht="15">
      <c r="A51" s="11" t="s">
        <v>275</v>
      </c>
      <c r="B51" s="30">
        <v>0</v>
      </c>
      <c r="C51" s="30">
        <v>0</v>
      </c>
      <c r="D51" s="51">
        <v>0</v>
      </c>
      <c r="E51" s="51">
        <v>19</v>
      </c>
      <c r="F51" s="51">
        <v>0</v>
      </c>
      <c r="G51" s="52">
        <v>0</v>
      </c>
      <c r="H51" s="52">
        <f>SUM(B51:G51)</f>
        <v>19</v>
      </c>
    </row>
    <row r="52" spans="1:8" ht="15">
      <c r="A52" s="11"/>
      <c r="B52" s="30"/>
      <c r="C52" s="30"/>
      <c r="D52" s="51"/>
      <c r="E52" s="51"/>
      <c r="F52" s="30"/>
      <c r="G52" s="52"/>
      <c r="H52" s="52"/>
    </row>
    <row r="53" spans="1:9" ht="15">
      <c r="A53" s="11" t="s">
        <v>283</v>
      </c>
      <c r="B53" s="30">
        <v>0</v>
      </c>
      <c r="C53" s="30">
        <v>0</v>
      </c>
      <c r="D53" s="51">
        <v>0</v>
      </c>
      <c r="E53" s="51">
        <v>0</v>
      </c>
      <c r="F53" s="30">
        <f>+'IS'!E32</f>
        <v>-1970</v>
      </c>
      <c r="G53" s="52">
        <f>+'IS'!E33</f>
        <v>1950</v>
      </c>
      <c r="H53" s="52">
        <f>SUM(B53:G53)</f>
        <v>-20</v>
      </c>
      <c r="I53" s="245">
        <f>+H53-'IS'!E34</f>
        <v>0</v>
      </c>
    </row>
    <row r="54" spans="1:9" ht="15">
      <c r="A54" s="11"/>
      <c r="B54" s="30"/>
      <c r="C54" s="30"/>
      <c r="D54" s="51"/>
      <c r="E54" s="51"/>
      <c r="F54" s="30"/>
      <c r="G54" s="52"/>
      <c r="H54" s="52"/>
      <c r="I54" s="245"/>
    </row>
    <row r="55" spans="1:8" ht="15">
      <c r="A55" s="11" t="s">
        <v>238</v>
      </c>
      <c r="B55" s="30">
        <v>2</v>
      </c>
      <c r="C55" s="30">
        <v>-2</v>
      </c>
      <c r="D55" s="51">
        <v>0</v>
      </c>
      <c r="E55" s="51">
        <v>0</v>
      </c>
      <c r="F55" s="30">
        <v>0</v>
      </c>
      <c r="G55" s="52">
        <v>0</v>
      </c>
      <c r="H55" s="52">
        <f>SUM(B55:G55)</f>
        <v>0</v>
      </c>
    </row>
    <row r="56" spans="1:8" ht="15">
      <c r="A56" s="11"/>
      <c r="B56" s="30"/>
      <c r="C56" s="30"/>
      <c r="D56" s="51"/>
      <c r="E56" s="51"/>
      <c r="F56" s="30"/>
      <c r="G56" s="52"/>
      <c r="H56" s="52"/>
    </row>
    <row r="57" spans="1:8" ht="15">
      <c r="A57" s="11"/>
      <c r="B57" s="56"/>
      <c r="C57" s="56"/>
      <c r="D57" s="57"/>
      <c r="E57" s="57"/>
      <c r="F57" s="56"/>
      <c r="G57" s="56"/>
      <c r="H57" s="56"/>
    </row>
    <row r="58" spans="1:8" ht="15.75" thickBot="1">
      <c r="A58" s="11" t="s">
        <v>282</v>
      </c>
      <c r="B58" s="58">
        <f>SUM(B47:B56)</f>
        <v>183771</v>
      </c>
      <c r="C58" s="58">
        <f aca="true" t="shared" si="1" ref="C58:H58">SUM(C47:C56)</f>
        <v>2130</v>
      </c>
      <c r="D58" s="58">
        <f t="shared" si="1"/>
        <v>9744</v>
      </c>
      <c r="E58" s="58">
        <f t="shared" si="1"/>
        <v>212</v>
      </c>
      <c r="F58" s="58">
        <f t="shared" si="1"/>
        <v>2790</v>
      </c>
      <c r="G58" s="58">
        <f t="shared" si="1"/>
        <v>11228</v>
      </c>
      <c r="H58" s="58">
        <f t="shared" si="1"/>
        <v>209875</v>
      </c>
    </row>
    <row r="59" spans="1:8" ht="16.5" thickTop="1">
      <c r="A59" s="64"/>
      <c r="B59" s="192"/>
      <c r="C59" s="192">
        <f>SUM(B58:C58)-'BS'!D43</f>
        <v>0</v>
      </c>
      <c r="D59" s="192"/>
      <c r="E59" s="192">
        <f>SUM(D58:E58)-'BS'!D44</f>
        <v>0</v>
      </c>
      <c r="F59" s="192">
        <f>+F58-'BS'!D45</f>
        <v>0</v>
      </c>
      <c r="G59" s="192">
        <f>+G58-'BS'!D47</f>
        <v>0</v>
      </c>
      <c r="H59" s="193">
        <f>+H58-'BS'!D49</f>
        <v>0</v>
      </c>
    </row>
    <row r="60" spans="1:8" ht="15.75">
      <c r="A60" s="64"/>
      <c r="B60" s="192"/>
      <c r="C60" s="64"/>
      <c r="D60" s="192"/>
      <c r="E60" s="64"/>
      <c r="F60" s="192"/>
      <c r="G60" s="192"/>
      <c r="H60" s="193"/>
    </row>
    <row r="61" spans="1:8" ht="15.75">
      <c r="A61" s="64" t="s">
        <v>233</v>
      </c>
      <c r="B61" s="64"/>
      <c r="C61" s="64"/>
      <c r="D61" s="64"/>
      <c r="E61" s="64"/>
      <c r="F61" s="64"/>
      <c r="G61" s="64"/>
      <c r="H61" s="39"/>
    </row>
    <row r="62" spans="1:8" ht="15.75">
      <c r="A62" s="64"/>
      <c r="B62" s="64"/>
      <c r="C62" s="64"/>
      <c r="D62" s="64"/>
      <c r="E62" s="64"/>
      <c r="F62" s="64"/>
      <c r="G62" s="64"/>
      <c r="H62" s="39"/>
    </row>
    <row r="63" spans="1:8" ht="15.75">
      <c r="A63" s="64"/>
      <c r="B63" s="64"/>
      <c r="C63" s="64"/>
      <c r="D63" s="64"/>
      <c r="E63" s="64"/>
      <c r="F63" s="64"/>
      <c r="G63" s="64"/>
      <c r="H63" s="39"/>
    </row>
    <row r="66" spans="1:8" ht="15.75">
      <c r="A66" s="64"/>
      <c r="B66" s="64"/>
      <c r="C66" s="64"/>
      <c r="D66" s="64"/>
      <c r="E66" s="64"/>
      <c r="F66" s="64"/>
      <c r="G66" s="64"/>
      <c r="H66" s="39"/>
    </row>
    <row r="67" spans="3:4" ht="15.75">
      <c r="C67" s="1"/>
      <c r="D67" s="1"/>
    </row>
  </sheetData>
  <mergeCells count="2">
    <mergeCell ref="B7:F7"/>
    <mergeCell ref="B42:F42"/>
  </mergeCells>
  <printOptions/>
  <pageMargins left="0.36" right="0.35" top="1" bottom="1" header="0.5" footer="0.5"/>
  <pageSetup firstPageNumber="3" useFirstPageNumber="1" fitToHeight="2" horizontalDpi="600" verticalDpi="600" orientation="landscape" scale="65" r:id="rId1"/>
  <headerFooter alignWithMargins="0">
    <oddFooter>&amp;C&amp;P</oddFooter>
  </headerFooter>
  <rowBreaks count="1" manualBreakCount="1">
    <brk id="3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E64"/>
  <sheetViews>
    <sheetView zoomScale="75" zoomScaleNormal="75" workbookViewId="0" topLeftCell="A1">
      <pane xSplit="1" ySplit="11" topLeftCell="B51" activePane="bottomRight" state="frozen"/>
      <selection pane="topLeft" activeCell="A1" sqref="A1"/>
      <selection pane="topRight" activeCell="B1" sqref="B1"/>
      <selection pane="bottomLeft" activeCell="A12" sqref="A12"/>
      <selection pane="bottomRight" activeCell="B54" sqref="B54"/>
    </sheetView>
  </sheetViews>
  <sheetFormatPr defaultColWidth="9.140625" defaultRowHeight="12.75"/>
  <cols>
    <col min="1" max="1" width="71.57421875" style="40" customWidth="1"/>
    <col min="2" max="2" width="17.28125" style="53" customWidth="1"/>
    <col min="3" max="3" width="3.7109375" style="53" customWidth="1"/>
    <col min="4" max="4" width="21.8515625" style="40" customWidth="1"/>
    <col min="5" max="5" width="6.00390625" style="40" customWidth="1"/>
    <col min="6" max="6" width="14.00390625" style="40" bestFit="1" customWidth="1"/>
    <col min="7" max="16384" width="9.140625" style="40" customWidth="1"/>
  </cols>
  <sheetData>
    <row r="1" spans="1:4" ht="15.75">
      <c r="A1" s="1" t="s">
        <v>17</v>
      </c>
      <c r="B1" s="3"/>
      <c r="C1" s="1"/>
      <c r="D1" s="3"/>
    </row>
    <row r="2" spans="1:4" ht="15.75">
      <c r="A2" s="1" t="s">
        <v>18</v>
      </c>
      <c r="B2" s="3"/>
      <c r="C2" s="1"/>
      <c r="D2" s="1"/>
    </row>
    <row r="3" spans="1:4" ht="15.75">
      <c r="A3" s="1"/>
      <c r="B3" s="3"/>
      <c r="C3" s="1"/>
      <c r="D3" s="1"/>
    </row>
    <row r="4" spans="1:4" ht="15.75">
      <c r="A4" s="3" t="s">
        <v>69</v>
      </c>
      <c r="B4" s="3"/>
      <c r="C4" s="3"/>
      <c r="D4" s="3"/>
    </row>
    <row r="5" spans="1:4" ht="15.75">
      <c r="A5" s="3" t="str">
        <f>+'IS'!A5</f>
        <v>FOR THE FINANCIAL YEAR ENDED 31 MARCH 2009</v>
      </c>
      <c r="B5" s="3"/>
      <c r="C5" s="3"/>
      <c r="D5" s="3"/>
    </row>
    <row r="6" spans="1:4" ht="15.75">
      <c r="A6" s="1"/>
      <c r="B6" s="5"/>
      <c r="C6" s="5"/>
      <c r="D6" s="1"/>
    </row>
    <row r="7" spans="1:4" ht="15.75">
      <c r="A7" s="1"/>
      <c r="B7" s="5"/>
      <c r="C7" s="5"/>
      <c r="D7" s="1"/>
    </row>
    <row r="8" spans="1:4" ht="15.75">
      <c r="A8" s="1"/>
      <c r="B8" s="266" t="s">
        <v>70</v>
      </c>
      <c r="C8" s="266"/>
      <c r="D8" s="266"/>
    </row>
    <row r="9" spans="1:4" ht="51" customHeight="1">
      <c r="A9" s="87"/>
      <c r="B9" s="88" t="s">
        <v>25</v>
      </c>
      <c r="C9" s="88"/>
      <c r="D9" s="88" t="s">
        <v>71</v>
      </c>
    </row>
    <row r="10" spans="1:4" ht="15.75">
      <c r="A10" s="87"/>
      <c r="B10" s="6" t="str">
        <f>+'IS'!B10</f>
        <v>31.03.2009</v>
      </c>
      <c r="D10" s="168" t="str">
        <f>+'IS'!C10</f>
        <v>31.03.2008</v>
      </c>
    </row>
    <row r="11" spans="1:4" ht="15.75">
      <c r="A11" s="87"/>
      <c r="B11" s="9" t="s">
        <v>27</v>
      </c>
      <c r="C11" s="9"/>
      <c r="D11" s="6" t="s">
        <v>27</v>
      </c>
    </row>
    <row r="12" spans="1:4" ht="15.75">
      <c r="A12" s="87" t="s">
        <v>72</v>
      </c>
      <c r="B12" s="9"/>
      <c r="C12" s="9"/>
      <c r="D12" s="6"/>
    </row>
    <row r="13" spans="1:4" ht="15.75">
      <c r="A13" s="87"/>
      <c r="B13" s="89"/>
      <c r="C13" s="89"/>
      <c r="D13" s="90"/>
    </row>
    <row r="14" spans="1:4" ht="15">
      <c r="A14" s="91" t="s">
        <v>239</v>
      </c>
      <c r="B14" s="184">
        <f>+'IS'!D25</f>
        <v>15617</v>
      </c>
      <c r="C14" s="26"/>
      <c r="D14" s="14">
        <f>+'IS'!E25</f>
        <v>4384</v>
      </c>
    </row>
    <row r="15" spans="1:4" ht="15.75" thickBot="1">
      <c r="A15" s="91" t="s">
        <v>73</v>
      </c>
      <c r="B15" s="178">
        <v>9157</v>
      </c>
      <c r="C15" s="26"/>
      <c r="D15" s="92">
        <v>10172</v>
      </c>
    </row>
    <row r="16" spans="1:4" ht="15">
      <c r="A16" s="91"/>
      <c r="B16" s="93"/>
      <c r="C16" s="26"/>
      <c r="D16" s="93"/>
    </row>
    <row r="17" spans="1:4" ht="15">
      <c r="A17" s="91" t="s">
        <v>240</v>
      </c>
      <c r="B17" s="26">
        <f>SUM(B14:B16)</f>
        <v>24774</v>
      </c>
      <c r="C17" s="26"/>
      <c r="D17" s="14">
        <f>SUM(D14:D16)</f>
        <v>14556</v>
      </c>
    </row>
    <row r="18" spans="1:4" ht="15">
      <c r="A18" s="91"/>
      <c r="B18" s="14"/>
      <c r="C18" s="26"/>
      <c r="D18" s="14"/>
    </row>
    <row r="19" spans="1:4" ht="15">
      <c r="A19" s="91" t="s">
        <v>74</v>
      </c>
      <c r="B19" s="14">
        <v>30096</v>
      </c>
      <c r="C19" s="26"/>
      <c r="D19" s="14">
        <v>-20517</v>
      </c>
    </row>
    <row r="20" spans="1:4" ht="15">
      <c r="A20" s="91" t="s">
        <v>75</v>
      </c>
      <c r="B20" s="93">
        <v>-17421</v>
      </c>
      <c r="C20" s="26"/>
      <c r="D20" s="14">
        <v>12515</v>
      </c>
    </row>
    <row r="21" spans="1:4" ht="15.75" thickBot="1">
      <c r="A21" s="91"/>
      <c r="B21" s="92"/>
      <c r="C21" s="26"/>
      <c r="D21" s="92"/>
    </row>
    <row r="22" spans="1:4" ht="17.25" customHeight="1">
      <c r="A22" s="91" t="s">
        <v>314</v>
      </c>
      <c r="B22" s="166">
        <f>SUM(B17:B20)</f>
        <v>37449</v>
      </c>
      <c r="C22" s="26"/>
      <c r="D22" s="166">
        <f>SUM(D17:D20)</f>
        <v>6554</v>
      </c>
    </row>
    <row r="23" spans="1:4" ht="21" customHeight="1">
      <c r="A23" s="91"/>
      <c r="B23" s="95"/>
      <c r="C23" s="74"/>
      <c r="D23" s="95"/>
    </row>
    <row r="24" spans="1:4" ht="21" customHeight="1">
      <c r="A24" s="91" t="s">
        <v>210</v>
      </c>
      <c r="B24" s="95">
        <v>19</v>
      </c>
      <c r="C24" s="74"/>
      <c r="D24" s="95">
        <v>415</v>
      </c>
    </row>
    <row r="25" spans="1:4" ht="15">
      <c r="A25" s="91" t="s">
        <v>145</v>
      </c>
      <c r="B25" s="14">
        <v>-4730</v>
      </c>
      <c r="C25" s="26"/>
      <c r="D25" s="14">
        <v>-5303</v>
      </c>
    </row>
    <row r="26" spans="1:4" ht="15">
      <c r="A26" s="91" t="s">
        <v>146</v>
      </c>
      <c r="B26" s="93">
        <v>1698</v>
      </c>
      <c r="C26" s="26"/>
      <c r="D26" s="93">
        <v>3632</v>
      </c>
    </row>
    <row r="27" spans="1:4" ht="15.75" thickBot="1">
      <c r="A27" s="91"/>
      <c r="B27" s="92"/>
      <c r="C27" s="26"/>
      <c r="D27" s="92"/>
    </row>
    <row r="28" spans="1:4" ht="17.25" customHeight="1" thickBot="1">
      <c r="A28" s="91" t="s">
        <v>315</v>
      </c>
      <c r="B28" s="94">
        <f>SUM(B22:B26)</f>
        <v>34436</v>
      </c>
      <c r="C28" s="26"/>
      <c r="D28" s="94">
        <f>SUM(D22:D26)</f>
        <v>5298</v>
      </c>
    </row>
    <row r="29" spans="1:4" ht="21" customHeight="1">
      <c r="A29" s="91"/>
      <c r="B29" s="95"/>
      <c r="C29" s="74"/>
      <c r="D29" s="95"/>
    </row>
    <row r="30" spans="1:4" ht="15.75">
      <c r="A30" s="87" t="s">
        <v>76</v>
      </c>
      <c r="B30" s="95"/>
      <c r="C30" s="74"/>
      <c r="D30" s="95"/>
    </row>
    <row r="31" spans="1:4" ht="15.75">
      <c r="A31" s="87"/>
      <c r="B31" s="95"/>
      <c r="C31" s="74"/>
      <c r="D31" s="95"/>
    </row>
    <row r="32" spans="1:4" ht="15">
      <c r="A32" s="80" t="s">
        <v>193</v>
      </c>
      <c r="B32" s="22">
        <v>-6161</v>
      </c>
      <c r="C32" s="74"/>
      <c r="D32" s="22">
        <v>-1828</v>
      </c>
    </row>
    <row r="33" spans="1:4" ht="15">
      <c r="A33" s="80" t="s">
        <v>260</v>
      </c>
      <c r="B33" s="22">
        <v>-12312</v>
      </c>
      <c r="C33" s="74"/>
      <c r="D33" s="22">
        <v>0</v>
      </c>
    </row>
    <row r="34" spans="1:4" ht="15">
      <c r="A34" s="91" t="s">
        <v>54</v>
      </c>
      <c r="B34" s="26">
        <v>-568</v>
      </c>
      <c r="C34" s="26"/>
      <c r="D34" s="26">
        <v>1907</v>
      </c>
    </row>
    <row r="35" spans="1:4" ht="15">
      <c r="A35" s="80" t="s">
        <v>147</v>
      </c>
      <c r="B35" s="22">
        <v>1129</v>
      </c>
      <c r="C35" s="74"/>
      <c r="D35" s="22">
        <v>897</v>
      </c>
    </row>
    <row r="36" spans="1:4" ht="15">
      <c r="A36" s="91" t="s">
        <v>148</v>
      </c>
      <c r="B36" s="26">
        <v>22</v>
      </c>
      <c r="C36" s="26"/>
      <c r="D36" s="26">
        <v>47</v>
      </c>
    </row>
    <row r="37" spans="1:4" ht="15.75" thickBot="1">
      <c r="A37" s="91"/>
      <c r="B37" s="92"/>
      <c r="C37" s="26"/>
      <c r="D37" s="92"/>
    </row>
    <row r="38" spans="1:4" ht="17.25" customHeight="1" thickBot="1">
      <c r="A38" s="91" t="s">
        <v>316</v>
      </c>
      <c r="B38" s="94">
        <f>SUM(B31:B36)</f>
        <v>-17890</v>
      </c>
      <c r="C38" s="26"/>
      <c r="D38" s="94">
        <f>SUM(D31:D36)</f>
        <v>1023</v>
      </c>
    </row>
    <row r="39" spans="1:4" ht="21" customHeight="1">
      <c r="A39" s="91"/>
      <c r="B39" s="95"/>
      <c r="C39" s="74"/>
      <c r="D39" s="95"/>
    </row>
    <row r="40" spans="1:4" ht="15.75">
      <c r="A40" s="87" t="s">
        <v>77</v>
      </c>
      <c r="B40" s="95"/>
      <c r="C40" s="74"/>
      <c r="D40" s="95"/>
    </row>
    <row r="41" spans="1:4" ht="15">
      <c r="A41" s="91"/>
      <c r="B41" s="95"/>
      <c r="C41" s="74"/>
      <c r="D41" s="95"/>
    </row>
    <row r="42" spans="1:4" ht="15">
      <c r="A42" s="91" t="s">
        <v>241</v>
      </c>
      <c r="B42" s="93">
        <v>19495</v>
      </c>
      <c r="C42" s="26"/>
      <c r="D42" s="93">
        <v>1649</v>
      </c>
    </row>
    <row r="43" spans="1:4" ht="15">
      <c r="A43" s="91" t="s">
        <v>149</v>
      </c>
      <c r="B43" s="93">
        <v>-5507</v>
      </c>
      <c r="C43" s="26"/>
      <c r="D43" s="93">
        <v>-5097</v>
      </c>
    </row>
    <row r="44" spans="1:4" ht="15">
      <c r="A44" s="91" t="s">
        <v>257</v>
      </c>
      <c r="B44" s="93">
        <v>-2100</v>
      </c>
      <c r="C44" s="26"/>
      <c r="D44" s="93">
        <v>0</v>
      </c>
    </row>
    <row r="45" spans="1:4" ht="15">
      <c r="A45" s="91" t="s">
        <v>284</v>
      </c>
      <c r="B45" s="93">
        <v>-128</v>
      </c>
      <c r="C45" s="26"/>
      <c r="D45" s="93">
        <v>0</v>
      </c>
    </row>
    <row r="46" spans="1:4" ht="15.75" thickBot="1">
      <c r="A46" s="91"/>
      <c r="B46" s="92"/>
      <c r="C46" s="26"/>
      <c r="D46" s="92"/>
    </row>
    <row r="47" spans="1:4" ht="17.25" customHeight="1" thickBot="1">
      <c r="A47" s="91" t="s">
        <v>317</v>
      </c>
      <c r="B47" s="94">
        <f>SUM(B42:B46)</f>
        <v>11760</v>
      </c>
      <c r="C47" s="26"/>
      <c r="D47" s="94">
        <f>SUM(D42:D46)</f>
        <v>-3448</v>
      </c>
    </row>
    <row r="48" spans="1:4" ht="15">
      <c r="A48" s="91"/>
      <c r="B48" s="14"/>
      <c r="C48" s="26"/>
      <c r="D48" s="14"/>
    </row>
    <row r="49" spans="1:4" ht="15">
      <c r="A49" s="91" t="s">
        <v>318</v>
      </c>
      <c r="B49" s="176">
        <v>-30</v>
      </c>
      <c r="C49" s="26"/>
      <c r="D49" s="176">
        <v>7</v>
      </c>
    </row>
    <row r="50" spans="1:4" ht="15">
      <c r="A50" s="91"/>
      <c r="B50" s="14"/>
      <c r="C50" s="26"/>
      <c r="D50" s="14"/>
    </row>
    <row r="51" spans="1:4" ht="15">
      <c r="A51" s="91" t="s">
        <v>256</v>
      </c>
      <c r="B51" s="15">
        <f>B28+B38+B47+B49</f>
        <v>28276</v>
      </c>
      <c r="C51" s="26"/>
      <c r="D51" s="15">
        <f>D28+D38+D47+D49</f>
        <v>2880</v>
      </c>
    </row>
    <row r="52" spans="1:4" ht="15">
      <c r="A52" s="91"/>
      <c r="B52" s="14"/>
      <c r="C52" s="26"/>
      <c r="D52" s="14"/>
    </row>
    <row r="53" spans="1:4" ht="15">
      <c r="A53" s="91" t="s">
        <v>184</v>
      </c>
      <c r="B53" s="14">
        <v>40043</v>
      </c>
      <c r="C53" s="26"/>
      <c r="D53" s="14">
        <v>37163</v>
      </c>
    </row>
    <row r="54" spans="1:4" ht="15.75" thickBot="1">
      <c r="A54" s="91"/>
      <c r="B54" s="14"/>
      <c r="C54" s="26"/>
      <c r="D54" s="14"/>
    </row>
    <row r="55" spans="1:4" ht="17.25" customHeight="1" thickBot="1">
      <c r="A55" s="10" t="s">
        <v>313</v>
      </c>
      <c r="B55" s="96">
        <f>SUM(B51:B53)</f>
        <v>68319</v>
      </c>
      <c r="C55" s="26"/>
      <c r="D55" s="96">
        <f>SUM(D51:D53)</f>
        <v>40043</v>
      </c>
    </row>
    <row r="56" spans="1:4" ht="17.25" customHeight="1" thickTop="1">
      <c r="A56" s="10"/>
      <c r="B56" s="26"/>
      <c r="C56" s="26"/>
      <c r="D56" s="26"/>
    </row>
    <row r="57" spans="1:4" ht="15">
      <c r="A57" s="91"/>
      <c r="B57" s="173"/>
      <c r="C57" s="83"/>
      <c r="D57" s="61"/>
    </row>
    <row r="58" spans="1:5" ht="15">
      <c r="A58" s="64" t="s">
        <v>185</v>
      </c>
      <c r="B58" s="97"/>
      <c r="C58" s="97"/>
      <c r="D58" s="61"/>
      <c r="E58" s="97"/>
    </row>
    <row r="59" spans="1:4" ht="15.75">
      <c r="A59" s="98" t="s">
        <v>78</v>
      </c>
      <c r="B59" s="99"/>
      <c r="C59" s="99"/>
      <c r="D59" s="97"/>
    </row>
    <row r="60" spans="1:4" ht="15.75">
      <c r="A60" s="98"/>
      <c r="B60" s="99"/>
      <c r="C60" s="99"/>
      <c r="D60" s="100"/>
    </row>
    <row r="61" spans="1:4" ht="15.75">
      <c r="A61" s="100"/>
      <c r="B61" s="99"/>
      <c r="C61" s="99"/>
      <c r="D61" s="100"/>
    </row>
    <row r="62" spans="1:4" ht="15.75">
      <c r="A62" s="204"/>
      <c r="B62" s="205"/>
      <c r="C62" s="205"/>
      <c r="D62" s="204"/>
    </row>
    <row r="63" spans="1:4" ht="33" customHeight="1">
      <c r="A63" s="270" t="s">
        <v>234</v>
      </c>
      <c r="B63" s="270"/>
      <c r="C63" s="270"/>
      <c r="D63" s="270"/>
    </row>
    <row r="64" ht="14.25" customHeight="1">
      <c r="D64" s="197"/>
    </row>
    <row r="65" ht="15.75" customHeight="1"/>
  </sheetData>
  <mergeCells count="2">
    <mergeCell ref="B8:D8"/>
    <mergeCell ref="A63:D63"/>
  </mergeCells>
  <conditionalFormatting sqref="B57">
    <cfRule type="cellIs" priority="1" dxfId="0" operator="notEqual" stopIfTrue="1">
      <formula>0</formula>
    </cfRule>
  </conditionalFormatting>
  <printOptions/>
  <pageMargins left="0.7480314960629921" right="0.7480314960629921" top="0.6299212598425197" bottom="0.7086614173228347" header="0.2755905511811024" footer="0.5118110236220472"/>
  <pageSetup firstPageNumber="5" useFirstPageNumber="1" fitToHeight="1" fitToWidth="1" horizontalDpi="600" verticalDpi="600" orientation="portrait" scale="68"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168"/>
  <sheetViews>
    <sheetView zoomScale="75" zoomScaleNormal="75" zoomScaleSheetLayoutView="75" workbookViewId="0" topLeftCell="A64">
      <selection activeCell="D78" sqref="D78"/>
    </sheetView>
  </sheetViews>
  <sheetFormatPr defaultColWidth="9.140625" defaultRowHeight="12.75"/>
  <cols>
    <col min="1" max="1" width="5.7109375" style="102" customWidth="1"/>
    <col min="2" max="2" width="3.421875" style="17" customWidth="1"/>
    <col min="3" max="3" width="35.57421875" style="17" customWidth="1"/>
    <col min="4" max="4" width="11.00390625" style="17" customWidth="1"/>
    <col min="5" max="5" width="14.421875" style="17" customWidth="1"/>
    <col min="6" max="6" width="14.57421875" style="17" customWidth="1"/>
    <col min="7" max="7" width="14.28125" style="17" customWidth="1"/>
    <col min="8" max="8" width="15.28125" style="17" customWidth="1"/>
    <col min="9" max="9" width="18.140625" style="17" customWidth="1"/>
    <col min="10" max="10" width="14.8515625" style="17" customWidth="1"/>
    <col min="11" max="11" width="11.140625" style="17" customWidth="1"/>
    <col min="12" max="16384" width="9.140625" style="17" customWidth="1"/>
  </cols>
  <sheetData>
    <row r="1" ht="15.75">
      <c r="A1" s="101" t="s">
        <v>79</v>
      </c>
    </row>
    <row r="2" ht="9" customHeight="1">
      <c r="A2" s="101"/>
    </row>
    <row r="3" ht="15.75">
      <c r="A3" s="101" t="s">
        <v>120</v>
      </c>
    </row>
    <row r="4" ht="15.75">
      <c r="A4" s="101" t="str">
        <f>+BursaNotes!A4</f>
        <v>For the Fourth Quarter Ended 31 March 2009</v>
      </c>
    </row>
    <row r="5" ht="21" customHeight="1"/>
    <row r="6" spans="1:2" ht="15.75">
      <c r="A6" s="103">
        <v>1</v>
      </c>
      <c r="B6" s="104" t="s">
        <v>121</v>
      </c>
    </row>
    <row r="7" spans="2:9" ht="9.75" customHeight="1">
      <c r="B7" s="141"/>
      <c r="C7" s="141"/>
      <c r="D7" s="141"/>
      <c r="E7" s="141"/>
      <c r="F7" s="141"/>
      <c r="G7" s="141"/>
      <c r="H7" s="141"/>
      <c r="I7" s="141"/>
    </row>
    <row r="8" spans="2:10" ht="45.75" customHeight="1">
      <c r="B8" s="271" t="s">
        <v>122</v>
      </c>
      <c r="C8" s="274"/>
      <c r="D8" s="274"/>
      <c r="E8" s="274"/>
      <c r="F8" s="274"/>
      <c r="G8" s="274"/>
      <c r="H8" s="274"/>
      <c r="I8" s="274"/>
      <c r="J8" s="124"/>
    </row>
    <row r="9" spans="2:10" ht="12.75" customHeight="1">
      <c r="B9" s="142"/>
      <c r="C9" s="142"/>
      <c r="D9" s="142"/>
      <c r="E9" s="142"/>
      <c r="F9" s="142"/>
      <c r="G9" s="142"/>
      <c r="H9" s="142"/>
      <c r="I9" s="124"/>
      <c r="J9" s="124"/>
    </row>
    <row r="10" spans="2:10" ht="60" customHeight="1">
      <c r="B10" s="275" t="s">
        <v>319</v>
      </c>
      <c r="C10" s="276"/>
      <c r="D10" s="276"/>
      <c r="E10" s="276"/>
      <c r="F10" s="276"/>
      <c r="G10" s="276"/>
      <c r="H10" s="276"/>
      <c r="I10" s="276"/>
      <c r="J10" s="124"/>
    </row>
    <row r="11" spans="2:9" ht="18" customHeight="1">
      <c r="B11" s="106"/>
      <c r="C11" s="106"/>
      <c r="D11" s="106"/>
      <c r="E11" s="106"/>
      <c r="F11" s="106"/>
      <c r="G11" s="106"/>
      <c r="H11" s="106"/>
      <c r="I11" s="106"/>
    </row>
    <row r="12" spans="1:10" ht="15.75" customHeight="1">
      <c r="A12" s="103">
        <v>2</v>
      </c>
      <c r="B12" s="277" t="s">
        <v>123</v>
      </c>
      <c r="C12" s="277"/>
      <c r="D12" s="277"/>
      <c r="E12" s="277"/>
      <c r="F12" s="277"/>
      <c r="G12" s="277"/>
      <c r="H12" s="277"/>
      <c r="I12" s="277"/>
      <c r="J12" s="143"/>
    </row>
    <row r="13" spans="2:9" ht="9.75" customHeight="1">
      <c r="B13" s="141"/>
      <c r="C13" s="141"/>
      <c r="D13" s="141"/>
      <c r="E13" s="141"/>
      <c r="F13" s="141"/>
      <c r="G13" s="141"/>
      <c r="H13" s="141"/>
      <c r="I13" s="141"/>
    </row>
    <row r="14" spans="2:10" ht="45" customHeight="1">
      <c r="B14" s="278" t="s">
        <v>320</v>
      </c>
      <c r="C14" s="274"/>
      <c r="D14" s="274"/>
      <c r="E14" s="274"/>
      <c r="F14" s="274"/>
      <c r="G14" s="274"/>
      <c r="H14" s="274"/>
      <c r="I14" s="274"/>
      <c r="J14" s="124"/>
    </row>
    <row r="15" spans="2:10" ht="15">
      <c r="B15" s="105"/>
      <c r="C15" s="105"/>
      <c r="D15" s="105"/>
      <c r="E15" s="105"/>
      <c r="F15" s="105"/>
      <c r="G15" s="105"/>
      <c r="H15" s="105"/>
      <c r="I15" s="174"/>
      <c r="J15" s="124"/>
    </row>
    <row r="16" spans="2:10" ht="32.25" customHeight="1">
      <c r="B16" s="107"/>
      <c r="C16" s="144" t="s">
        <v>9</v>
      </c>
      <c r="D16" s="279" t="s">
        <v>321</v>
      </c>
      <c r="E16" s="279"/>
      <c r="F16" s="279"/>
      <c r="G16" s="279"/>
      <c r="H16" s="279"/>
      <c r="I16" s="279"/>
      <c r="J16" s="113"/>
    </row>
    <row r="17" spans="2:10" ht="15">
      <c r="B17" s="144"/>
      <c r="C17" s="144" t="s">
        <v>2</v>
      </c>
      <c r="D17" s="21" t="s">
        <v>3</v>
      </c>
      <c r="E17" s="62"/>
      <c r="F17" s="62"/>
      <c r="G17" s="62"/>
      <c r="H17" s="62"/>
      <c r="I17" s="62"/>
      <c r="J17" s="145"/>
    </row>
    <row r="18" spans="2:10" ht="15">
      <c r="B18" s="107"/>
      <c r="C18" s="144" t="s">
        <v>4</v>
      </c>
      <c r="D18" s="21" t="s">
        <v>5</v>
      </c>
      <c r="E18" s="21"/>
      <c r="F18" s="21"/>
      <c r="G18" s="21"/>
      <c r="H18" s="21"/>
      <c r="I18" s="21"/>
      <c r="J18" s="113"/>
    </row>
    <row r="19" spans="2:10" ht="15">
      <c r="B19" s="144"/>
      <c r="C19" s="144" t="s">
        <v>6</v>
      </c>
      <c r="D19" s="21" t="s">
        <v>7</v>
      </c>
      <c r="E19" s="62"/>
      <c r="F19" s="62"/>
      <c r="G19" s="62"/>
      <c r="H19" s="62"/>
      <c r="I19" s="62"/>
      <c r="J19" s="145"/>
    </row>
    <row r="20" spans="2:10" ht="15">
      <c r="B20" s="107"/>
      <c r="C20" s="144" t="s">
        <v>8</v>
      </c>
      <c r="D20" s="21" t="s">
        <v>28</v>
      </c>
      <c r="E20" s="21"/>
      <c r="F20" s="21"/>
      <c r="G20" s="21"/>
      <c r="H20" s="21"/>
      <c r="I20" s="21"/>
      <c r="J20" s="113"/>
    </row>
    <row r="21" spans="2:10" ht="15">
      <c r="B21" s="144"/>
      <c r="C21" s="144" t="s">
        <v>10</v>
      </c>
      <c r="D21" s="21" t="s">
        <v>12</v>
      </c>
      <c r="E21" s="62"/>
      <c r="F21" s="62"/>
      <c r="G21" s="62"/>
      <c r="H21" s="62"/>
      <c r="I21" s="62"/>
      <c r="J21" s="145"/>
    </row>
    <row r="22" spans="2:10" ht="15">
      <c r="B22" s="107"/>
      <c r="C22" s="144" t="s">
        <v>11</v>
      </c>
      <c r="D22" s="21" t="s">
        <v>13</v>
      </c>
      <c r="E22" s="21"/>
      <c r="F22" s="21"/>
      <c r="G22" s="21"/>
      <c r="H22" s="21"/>
      <c r="I22" s="21"/>
      <c r="J22" s="113"/>
    </row>
    <row r="23" spans="2:10" ht="15">
      <c r="B23" s="107"/>
      <c r="C23" s="144"/>
      <c r="D23" s="21"/>
      <c r="E23" s="21"/>
      <c r="F23" s="21"/>
      <c r="G23" s="21"/>
      <c r="H23" s="21"/>
      <c r="I23" s="21"/>
      <c r="J23" s="113"/>
    </row>
    <row r="24" spans="2:10" ht="33" customHeight="1">
      <c r="B24" s="280" t="s">
        <v>340</v>
      </c>
      <c r="C24" s="280"/>
      <c r="D24" s="280"/>
      <c r="E24" s="280"/>
      <c r="F24" s="280"/>
      <c r="G24" s="280"/>
      <c r="H24" s="280"/>
      <c r="I24" s="280"/>
      <c r="J24" s="113"/>
    </row>
    <row r="25" spans="2:10" ht="15">
      <c r="B25" s="253"/>
      <c r="C25" s="253"/>
      <c r="D25" s="253"/>
      <c r="E25" s="253"/>
      <c r="F25" s="253"/>
      <c r="G25" s="253"/>
      <c r="H25" s="253"/>
      <c r="I25" s="254" t="s">
        <v>297</v>
      </c>
      <c r="J25" s="113"/>
    </row>
    <row r="26" spans="2:10" ht="15" customHeight="1">
      <c r="B26" s="253"/>
      <c r="C26" s="253"/>
      <c r="D26" s="253"/>
      <c r="E26" s="253"/>
      <c r="F26" s="253"/>
      <c r="G26" s="253"/>
      <c r="H26" s="253"/>
      <c r="I26" s="259" t="s">
        <v>341</v>
      </c>
      <c r="J26" s="113"/>
    </row>
    <row r="27" spans="2:10" ht="15" customHeight="1">
      <c r="B27" s="253"/>
      <c r="C27" s="253"/>
      <c r="D27" s="253"/>
      <c r="E27" s="253"/>
      <c r="F27" s="253"/>
      <c r="G27" s="253"/>
      <c r="H27" s="253"/>
      <c r="I27" s="259" t="s">
        <v>342</v>
      </c>
      <c r="J27" s="113"/>
    </row>
    <row r="28" spans="2:9" s="260" customFormat="1" ht="15" customHeight="1">
      <c r="B28" s="261"/>
      <c r="C28" s="261"/>
      <c r="D28" s="261"/>
      <c r="E28" s="261"/>
      <c r="F28" s="261"/>
      <c r="G28" s="261"/>
      <c r="H28" s="261"/>
      <c r="I28" s="261" t="s">
        <v>298</v>
      </c>
    </row>
    <row r="29" spans="2:9" s="260" customFormat="1" ht="8.25" customHeight="1">
      <c r="B29" s="261"/>
      <c r="C29" s="261"/>
      <c r="D29" s="261"/>
      <c r="E29" s="261"/>
      <c r="F29" s="261"/>
      <c r="G29" s="261"/>
      <c r="H29" s="261"/>
      <c r="I29" s="261"/>
    </row>
    <row r="30" spans="2:10" ht="15">
      <c r="B30" s="253"/>
      <c r="C30" s="253" t="s">
        <v>293</v>
      </c>
      <c r="D30" s="281" t="s">
        <v>322</v>
      </c>
      <c r="E30" s="281"/>
      <c r="F30" s="281"/>
      <c r="G30" s="281"/>
      <c r="H30" s="281"/>
      <c r="I30" s="258" t="s">
        <v>303</v>
      </c>
      <c r="J30" s="113"/>
    </row>
    <row r="31" spans="2:10" ht="15" customHeight="1">
      <c r="B31" s="253"/>
      <c r="C31" s="253" t="s">
        <v>294</v>
      </c>
      <c r="D31" s="21" t="s">
        <v>299</v>
      </c>
      <c r="E31" s="253"/>
      <c r="F31" s="253"/>
      <c r="G31" s="253"/>
      <c r="H31" s="253"/>
      <c r="I31" s="258" t="s">
        <v>303</v>
      </c>
      <c r="J31" s="113"/>
    </row>
    <row r="32" spans="2:10" ht="15" customHeight="1">
      <c r="B32" s="253"/>
      <c r="C32" s="253" t="s">
        <v>295</v>
      </c>
      <c r="D32" s="21" t="s">
        <v>296</v>
      </c>
      <c r="E32" s="253"/>
      <c r="F32" s="253"/>
      <c r="G32" s="253"/>
      <c r="H32" s="253"/>
      <c r="I32" s="258" t="s">
        <v>302</v>
      </c>
      <c r="J32" s="113"/>
    </row>
    <row r="33" spans="2:10" ht="15" customHeight="1">
      <c r="B33" s="253"/>
      <c r="C33" s="253" t="s">
        <v>300</v>
      </c>
      <c r="D33" s="21" t="s">
        <v>301</v>
      </c>
      <c r="E33" s="253"/>
      <c r="F33" s="253"/>
      <c r="G33" s="253"/>
      <c r="H33" s="253"/>
      <c r="I33" s="258" t="s">
        <v>303</v>
      </c>
      <c r="J33" s="113"/>
    </row>
    <row r="34" spans="2:10" ht="15" customHeight="1">
      <c r="B34" s="253"/>
      <c r="C34" s="253" t="s">
        <v>304</v>
      </c>
      <c r="D34" s="21" t="s">
        <v>306</v>
      </c>
      <c r="E34" s="253"/>
      <c r="F34" s="253"/>
      <c r="G34" s="253"/>
      <c r="H34" s="253"/>
      <c r="I34" s="258" t="s">
        <v>303</v>
      </c>
      <c r="J34" s="113"/>
    </row>
    <row r="35" spans="2:10" ht="15">
      <c r="B35" s="253"/>
      <c r="C35" s="253" t="s">
        <v>305</v>
      </c>
      <c r="D35" s="21" t="s">
        <v>307</v>
      </c>
      <c r="E35" s="253"/>
      <c r="F35" s="253"/>
      <c r="G35" s="253"/>
      <c r="H35" s="253"/>
      <c r="I35" s="258" t="s">
        <v>303</v>
      </c>
      <c r="J35" s="113"/>
    </row>
    <row r="36" spans="2:10" ht="15">
      <c r="B36" s="253"/>
      <c r="C36" s="253"/>
      <c r="D36" s="253"/>
      <c r="E36" s="253"/>
      <c r="F36" s="253"/>
      <c r="G36" s="253"/>
      <c r="H36" s="253"/>
      <c r="I36" s="253"/>
      <c r="J36" s="113"/>
    </row>
    <row r="37" spans="2:10" ht="45.75" customHeight="1">
      <c r="B37" s="273" t="s">
        <v>343</v>
      </c>
      <c r="C37" s="273"/>
      <c r="D37" s="273"/>
      <c r="E37" s="273"/>
      <c r="F37" s="273"/>
      <c r="G37" s="273"/>
      <c r="H37" s="273"/>
      <c r="I37" s="273"/>
      <c r="J37" s="124"/>
    </row>
    <row r="38" spans="2:10" ht="15">
      <c r="B38" s="107"/>
      <c r="C38" s="144"/>
      <c r="D38" s="21"/>
      <c r="E38" s="21"/>
      <c r="F38" s="21"/>
      <c r="G38" s="21"/>
      <c r="H38" s="21"/>
      <c r="I38" s="21"/>
      <c r="J38" s="113"/>
    </row>
    <row r="39" spans="2:10" ht="36" customHeight="1">
      <c r="B39" s="273" t="s">
        <v>339</v>
      </c>
      <c r="C39" s="273"/>
      <c r="D39" s="273"/>
      <c r="E39" s="273"/>
      <c r="F39" s="273"/>
      <c r="G39" s="273"/>
      <c r="H39" s="273"/>
      <c r="I39" s="273"/>
      <c r="J39" s="113"/>
    </row>
    <row r="40" spans="2:10" ht="15">
      <c r="B40" s="107"/>
      <c r="C40" s="144"/>
      <c r="D40" s="21"/>
      <c r="E40" s="21"/>
      <c r="F40" s="21"/>
      <c r="G40" s="21"/>
      <c r="H40" s="21"/>
      <c r="I40" s="21"/>
      <c r="J40" s="113"/>
    </row>
    <row r="41" spans="1:2" ht="15.75">
      <c r="A41" s="103">
        <v>3</v>
      </c>
      <c r="B41" s="104" t="s">
        <v>212</v>
      </c>
    </row>
    <row r="42" ht="9.75" customHeight="1"/>
    <row r="43" spans="2:9" ht="38.25" customHeight="1">
      <c r="B43" s="271" t="s">
        <v>211</v>
      </c>
      <c r="C43" s="271"/>
      <c r="D43" s="271"/>
      <c r="E43" s="271"/>
      <c r="F43" s="271"/>
      <c r="G43" s="271"/>
      <c r="H43" s="271"/>
      <c r="I43" s="271"/>
    </row>
    <row r="44" ht="18" customHeight="1">
      <c r="F44" s="103"/>
    </row>
    <row r="45" spans="1:2" ht="15.75">
      <c r="A45" s="103">
        <v>4</v>
      </c>
      <c r="B45" s="104" t="s">
        <v>124</v>
      </c>
    </row>
    <row r="46" ht="9.75" customHeight="1"/>
    <row r="47" spans="2:10" ht="30.75" customHeight="1">
      <c r="B47" s="271" t="s">
        <v>311</v>
      </c>
      <c r="C47" s="274"/>
      <c r="D47" s="274"/>
      <c r="E47" s="274"/>
      <c r="F47" s="274"/>
      <c r="G47" s="274"/>
      <c r="H47" s="274"/>
      <c r="I47" s="274"/>
      <c r="J47" s="124"/>
    </row>
    <row r="48" spans="2:10" ht="18" customHeight="1">
      <c r="B48" s="142"/>
      <c r="C48" s="142"/>
      <c r="D48" s="142"/>
      <c r="E48" s="142"/>
      <c r="F48" s="142"/>
      <c r="G48" s="142"/>
      <c r="H48" s="142"/>
      <c r="I48" s="124"/>
      <c r="J48" s="124"/>
    </row>
    <row r="49" spans="1:2" ht="15.75">
      <c r="A49" s="103">
        <v>5</v>
      </c>
      <c r="B49" s="104" t="s">
        <v>125</v>
      </c>
    </row>
    <row r="50" ht="9.75" customHeight="1"/>
    <row r="51" spans="2:10" ht="30" customHeight="1">
      <c r="B51" s="271" t="s">
        <v>323</v>
      </c>
      <c r="C51" s="271"/>
      <c r="D51" s="271"/>
      <c r="E51" s="271"/>
      <c r="F51" s="271"/>
      <c r="G51" s="271"/>
      <c r="H51" s="271"/>
      <c r="I51" s="274"/>
      <c r="J51" s="136"/>
    </row>
    <row r="52" spans="3:6" ht="15.75">
      <c r="C52" s="148"/>
      <c r="D52" s="148"/>
      <c r="E52" s="9"/>
      <c r="F52" s="75"/>
    </row>
    <row r="53" spans="1:2" ht="15.75">
      <c r="A53" s="103">
        <v>6</v>
      </c>
      <c r="B53" s="104" t="s">
        <v>127</v>
      </c>
    </row>
    <row r="54" ht="9.75" customHeight="1"/>
    <row r="55" spans="2:10" ht="38.25" customHeight="1">
      <c r="B55" s="282" t="s">
        <v>324</v>
      </c>
      <c r="C55" s="282"/>
      <c r="D55" s="282"/>
      <c r="E55" s="282"/>
      <c r="F55" s="282"/>
      <c r="G55" s="282"/>
      <c r="H55" s="282"/>
      <c r="I55" s="272"/>
      <c r="J55" s="147"/>
    </row>
    <row r="56" spans="2:10" ht="15">
      <c r="B56" s="127"/>
      <c r="C56" s="127"/>
      <c r="D56" s="127"/>
      <c r="E56" s="127"/>
      <c r="F56" s="127"/>
      <c r="G56" s="127"/>
      <c r="H56" s="127"/>
      <c r="I56" s="147"/>
      <c r="J56" s="147"/>
    </row>
    <row r="57" spans="1:2" ht="15.75">
      <c r="A57" s="103">
        <v>7</v>
      </c>
      <c r="B57" s="104" t="s">
        <v>128</v>
      </c>
    </row>
    <row r="58" ht="9.75" customHeight="1"/>
    <row r="59" spans="2:9" ht="38.25" customHeight="1">
      <c r="B59" s="271" t="s">
        <v>325</v>
      </c>
      <c r="C59" s="271"/>
      <c r="D59" s="271"/>
      <c r="E59" s="271"/>
      <c r="F59" s="271"/>
      <c r="G59" s="271"/>
      <c r="H59" s="271"/>
      <c r="I59" s="272"/>
    </row>
    <row r="60" ht="9.75" customHeight="1"/>
    <row r="61" spans="2:10" ht="30.75" customHeight="1">
      <c r="B61" s="271" t="s">
        <v>14</v>
      </c>
      <c r="C61" s="271"/>
      <c r="D61" s="271"/>
      <c r="E61" s="271"/>
      <c r="F61" s="271"/>
      <c r="G61" s="271"/>
      <c r="H61" s="271"/>
      <c r="I61" s="272"/>
      <c r="J61" s="124"/>
    </row>
    <row r="62" spans="1:11" ht="18" customHeight="1">
      <c r="A62" s="103"/>
      <c r="B62" s="104"/>
      <c r="I62" s="35"/>
      <c r="K62" s="35"/>
    </row>
    <row r="63" spans="1:2" ht="15.75">
      <c r="A63" s="103">
        <v>8</v>
      </c>
      <c r="B63" s="104" t="s">
        <v>129</v>
      </c>
    </row>
    <row r="64" ht="9.75" customHeight="1"/>
    <row r="65" spans="2:10" ht="44.25" customHeight="1">
      <c r="B65" s="271" t="s">
        <v>326</v>
      </c>
      <c r="C65" s="271"/>
      <c r="D65" s="271"/>
      <c r="E65" s="271"/>
      <c r="F65" s="271"/>
      <c r="G65" s="271"/>
      <c r="H65" s="271"/>
      <c r="I65" s="272"/>
      <c r="J65" s="126"/>
    </row>
    <row r="66" ht="15.75" customHeight="1"/>
    <row r="67" spans="1:2" ht="15.75">
      <c r="A67" s="103">
        <v>9</v>
      </c>
      <c r="B67" s="104" t="s">
        <v>130</v>
      </c>
    </row>
    <row r="68" spans="4:9" ht="29.25" customHeight="1">
      <c r="D68" s="8"/>
      <c r="F68" s="43" t="s">
        <v>131</v>
      </c>
      <c r="G68" s="43" t="s">
        <v>132</v>
      </c>
      <c r="H68" s="8" t="s">
        <v>133</v>
      </c>
      <c r="I68" s="8" t="s">
        <v>101</v>
      </c>
    </row>
    <row r="69" spans="4:9" ht="15.75">
      <c r="D69" s="125"/>
      <c r="F69" s="150" t="s">
        <v>27</v>
      </c>
      <c r="G69" s="150" t="s">
        <v>27</v>
      </c>
      <c r="H69" s="125" t="s">
        <v>27</v>
      </c>
      <c r="I69" s="125" t="s">
        <v>27</v>
      </c>
    </row>
    <row r="70" spans="6:7" ht="9.75" customHeight="1">
      <c r="F70" s="35"/>
      <c r="G70" s="35"/>
    </row>
    <row r="71" spans="3:7" ht="15.75">
      <c r="C71" s="151" t="str">
        <f>+Equity!A10</f>
        <v>Twelve Months Financial Year Ended 31 March 2009</v>
      </c>
      <c r="F71" s="35"/>
      <c r="G71" s="35"/>
    </row>
    <row r="72" spans="6:8" ht="15">
      <c r="F72" s="35"/>
      <c r="G72" s="35"/>
      <c r="H72" s="152"/>
    </row>
    <row r="73" spans="3:11" ht="15">
      <c r="C73" s="17" t="s">
        <v>134</v>
      </c>
      <c r="D73" s="153"/>
      <c r="F73" s="129">
        <v>374916</v>
      </c>
      <c r="G73" s="129">
        <v>4553</v>
      </c>
      <c r="H73" s="30">
        <v>0</v>
      </c>
      <c r="I73" s="152">
        <f>SUM(F73:H73)</f>
        <v>379469</v>
      </c>
      <c r="J73" s="138"/>
      <c r="K73" s="138"/>
    </row>
    <row r="74" spans="3:9" ht="15">
      <c r="C74" s="17" t="s">
        <v>135</v>
      </c>
      <c r="D74" s="153"/>
      <c r="F74" s="128">
        <v>56149</v>
      </c>
      <c r="G74" s="128">
        <v>29957</v>
      </c>
      <c r="H74" s="128">
        <v>-86106</v>
      </c>
      <c r="I74" s="30">
        <f>SUM(F74:H74)</f>
        <v>0</v>
      </c>
    </row>
    <row r="75" spans="3:9" ht="18.75" customHeight="1" thickBot="1">
      <c r="C75" s="113" t="s">
        <v>154</v>
      </c>
      <c r="D75" s="154"/>
      <c r="F75" s="118">
        <f>SUM(F73:F74)</f>
        <v>431065</v>
      </c>
      <c r="G75" s="118">
        <f>SUM(G73:G74)</f>
        <v>34510</v>
      </c>
      <c r="H75" s="118">
        <f>SUM(H73:H74)</f>
        <v>-86106</v>
      </c>
      <c r="I75" s="118">
        <f>SUM(I73:I74)</f>
        <v>379469</v>
      </c>
    </row>
    <row r="76" spans="4:9" ht="15">
      <c r="D76" s="154"/>
      <c r="F76" s="129"/>
      <c r="G76" s="129"/>
      <c r="H76" s="152"/>
      <c r="I76" s="152">
        <f>+I75-'IS'!D13</f>
        <v>0</v>
      </c>
    </row>
    <row r="77" spans="3:10" ht="15">
      <c r="C77" s="17" t="s">
        <v>136</v>
      </c>
      <c r="D77" s="154"/>
      <c r="F77" s="129">
        <v>18762</v>
      </c>
      <c r="G77" s="129">
        <v>18632</v>
      </c>
      <c r="H77" s="30">
        <v>-17418</v>
      </c>
      <c r="I77" s="152">
        <f>SUM(F77:H77)</f>
        <v>19976</v>
      </c>
      <c r="J77" s="138"/>
    </row>
    <row r="78" spans="3:11" ht="15.75" customHeight="1">
      <c r="C78" s="17" t="s">
        <v>137</v>
      </c>
      <c r="D78" s="154"/>
      <c r="F78" s="154"/>
      <c r="G78" s="154"/>
      <c r="H78" s="154"/>
      <c r="I78" s="154">
        <v>-5507</v>
      </c>
      <c r="K78" s="154"/>
    </row>
    <row r="79" spans="3:11" ht="15.75" customHeight="1">
      <c r="C79" s="17" t="s">
        <v>138</v>
      </c>
      <c r="D79" s="154"/>
      <c r="F79" s="154"/>
      <c r="G79" s="154"/>
      <c r="H79" s="154"/>
      <c r="I79" s="154">
        <v>1148</v>
      </c>
      <c r="K79" s="154"/>
    </row>
    <row r="80" spans="4:11" ht="12" customHeight="1">
      <c r="D80" s="154"/>
      <c r="F80" s="154"/>
      <c r="G80" s="154"/>
      <c r="H80" s="154"/>
      <c r="I80" s="27"/>
      <c r="K80" s="154"/>
    </row>
    <row r="81" spans="3:11" ht="18" customHeight="1" thickBot="1">
      <c r="C81" s="17" t="s">
        <v>126</v>
      </c>
      <c r="D81" s="154"/>
      <c r="F81" s="154"/>
      <c r="G81" s="154"/>
      <c r="H81" s="154"/>
      <c r="I81" s="155">
        <f>SUM(I77:I79)</f>
        <v>15617</v>
      </c>
      <c r="J81" s="152"/>
      <c r="K81" s="154"/>
    </row>
    <row r="82" spans="1:11" ht="15.75">
      <c r="A82" s="103"/>
      <c r="B82" s="104"/>
      <c r="I82" s="30">
        <f>+I81-'IS'!D25</f>
        <v>0</v>
      </c>
      <c r="K82" s="35"/>
    </row>
    <row r="83" spans="6:7" ht="9.75" customHeight="1">
      <c r="F83" s="35"/>
      <c r="G83" s="35"/>
    </row>
    <row r="84" spans="3:11" ht="15.75">
      <c r="C84" s="151" t="str">
        <f>+Equity!A45</f>
        <v>Twelve Months Financial Year Ended 31 March 2008</v>
      </c>
      <c r="I84" s="35"/>
      <c r="K84" s="35"/>
    </row>
    <row r="85" spans="9:11" ht="15">
      <c r="I85" s="35"/>
      <c r="K85" s="156"/>
    </row>
    <row r="86" spans="3:11" ht="15.75">
      <c r="C86" s="17" t="s">
        <v>134</v>
      </c>
      <c r="D86" s="153"/>
      <c r="F86" s="129">
        <v>343798</v>
      </c>
      <c r="G86" s="129">
        <v>3881</v>
      </c>
      <c r="H86" s="152">
        <v>0</v>
      </c>
      <c r="I86" s="152">
        <f>SUM(F86:H86)</f>
        <v>347679</v>
      </c>
      <c r="K86" s="43"/>
    </row>
    <row r="87" spans="3:11" ht="15.75">
      <c r="C87" s="17" t="s">
        <v>135</v>
      </c>
      <c r="D87" s="153"/>
      <c r="F87" s="128">
        <v>34022</v>
      </c>
      <c r="G87" s="128">
        <v>3358</v>
      </c>
      <c r="H87" s="128">
        <v>-37380</v>
      </c>
      <c r="I87" s="128">
        <f>SUM(F87:H87)</f>
        <v>0</v>
      </c>
      <c r="K87" s="150"/>
    </row>
    <row r="88" spans="3:11" ht="18" customHeight="1" thickBot="1">
      <c r="C88" s="113" t="s">
        <v>139</v>
      </c>
      <c r="D88" s="157"/>
      <c r="E88" s="113"/>
      <c r="F88" s="118">
        <f>SUM(F86:F87)</f>
        <v>377820</v>
      </c>
      <c r="G88" s="118">
        <f>SUM(G86:G87)</f>
        <v>7239</v>
      </c>
      <c r="H88" s="118">
        <f>SUM(H86:H87)</f>
        <v>-37380</v>
      </c>
      <c r="I88" s="118">
        <f>SUM(I86:I87)</f>
        <v>347679</v>
      </c>
      <c r="K88" s="35"/>
    </row>
    <row r="89" spans="4:11" ht="15">
      <c r="D89" s="154"/>
      <c r="F89" s="129"/>
      <c r="G89" s="129"/>
      <c r="H89" s="152"/>
      <c r="I89" s="152">
        <f>+I88-'IS'!E13</f>
        <v>0</v>
      </c>
      <c r="K89" s="35"/>
    </row>
    <row r="90" spans="3:11" ht="15">
      <c r="C90" s="17" t="s">
        <v>136</v>
      </c>
      <c r="D90" s="154"/>
      <c r="F90" s="129">
        <v>12292</v>
      </c>
      <c r="G90" s="129">
        <v>-234</v>
      </c>
      <c r="H90" s="152">
        <v>-3889</v>
      </c>
      <c r="I90" s="152">
        <f>SUM(F90:H90)</f>
        <v>8169</v>
      </c>
      <c r="J90" s="152"/>
      <c r="K90" s="129"/>
    </row>
    <row r="91" spans="3:11" ht="15.75" customHeight="1">
      <c r="C91" s="17" t="s">
        <v>137</v>
      </c>
      <c r="D91" s="154"/>
      <c r="F91" s="154"/>
      <c r="G91" s="154"/>
      <c r="H91" s="154"/>
      <c r="I91" s="154">
        <v>-5097</v>
      </c>
      <c r="K91" s="154"/>
    </row>
    <row r="92" spans="3:11" ht="15.75" customHeight="1">
      <c r="C92" s="17" t="s">
        <v>138</v>
      </c>
      <c r="D92" s="154"/>
      <c r="F92" s="154"/>
      <c r="G92" s="154"/>
      <c r="H92" s="154"/>
      <c r="I92" s="154">
        <v>1312</v>
      </c>
      <c r="K92" s="154"/>
    </row>
    <row r="93" spans="4:11" ht="12" customHeight="1">
      <c r="D93" s="154"/>
      <c r="F93" s="154"/>
      <c r="G93" s="154"/>
      <c r="H93" s="154"/>
      <c r="I93" s="27"/>
      <c r="K93" s="154"/>
    </row>
    <row r="94" spans="3:11" ht="18" customHeight="1" thickBot="1">
      <c r="C94" s="17" t="s">
        <v>126</v>
      </c>
      <c r="D94" s="154"/>
      <c r="F94" s="154"/>
      <c r="G94" s="154"/>
      <c r="H94" s="154"/>
      <c r="I94" s="155">
        <f>SUM(I90:I93)</f>
        <v>4384</v>
      </c>
      <c r="J94" s="152"/>
      <c r="K94" s="154"/>
    </row>
    <row r="95" spans="4:11" ht="17.25" customHeight="1">
      <c r="D95" s="154"/>
      <c r="F95" s="154"/>
      <c r="G95" s="154"/>
      <c r="H95" s="154"/>
      <c r="I95" s="154">
        <f>+I94-'IS'!E25</f>
        <v>0</v>
      </c>
      <c r="J95" s="154"/>
      <c r="K95" s="154"/>
    </row>
    <row r="96" spans="1:12" ht="15.75">
      <c r="A96" s="103">
        <v>10</v>
      </c>
      <c r="B96" s="104" t="s">
        <v>140</v>
      </c>
      <c r="D96" s="158"/>
      <c r="E96" s="158"/>
      <c r="G96" s="158"/>
      <c r="H96" s="158"/>
      <c r="I96" s="158"/>
      <c r="K96" s="154"/>
      <c r="L96" s="154"/>
    </row>
    <row r="97" spans="11:12" ht="9.75" customHeight="1">
      <c r="K97" s="154"/>
      <c r="L97" s="154"/>
    </row>
    <row r="98" spans="2:10" ht="32.25" customHeight="1">
      <c r="B98" s="273" t="s">
        <v>15</v>
      </c>
      <c r="C98" s="273"/>
      <c r="D98" s="273"/>
      <c r="E98" s="273"/>
      <c r="F98" s="273"/>
      <c r="G98" s="273"/>
      <c r="H98" s="273"/>
      <c r="I98" s="273"/>
      <c r="J98" s="124"/>
    </row>
    <row r="99" spans="2:10" ht="11.25" customHeight="1">
      <c r="B99" s="106"/>
      <c r="C99" s="106"/>
      <c r="D99" s="106"/>
      <c r="E99" s="106"/>
      <c r="F99" s="106"/>
      <c r="G99" s="106"/>
      <c r="H99" s="106"/>
      <c r="I99" s="106"/>
      <c r="J99" s="124"/>
    </row>
    <row r="100" spans="1:2" ht="15.75">
      <c r="A100" s="103">
        <v>11</v>
      </c>
      <c r="B100" s="104" t="s">
        <v>141</v>
      </c>
    </row>
    <row r="101" spans="2:10" ht="9.75" customHeight="1">
      <c r="B101" s="107"/>
      <c r="C101" s="107"/>
      <c r="D101" s="107"/>
      <c r="E101" s="107"/>
      <c r="F101" s="107"/>
      <c r="G101" s="107"/>
      <c r="H101" s="107"/>
      <c r="I101" s="107"/>
      <c r="J101" s="107"/>
    </row>
    <row r="102" spans="2:9" ht="15">
      <c r="B102" s="283" t="s">
        <v>327</v>
      </c>
      <c r="C102" s="283"/>
      <c r="D102" s="283"/>
      <c r="E102" s="283"/>
      <c r="F102" s="283"/>
      <c r="G102" s="283"/>
      <c r="H102" s="283"/>
      <c r="I102" s="283"/>
    </row>
    <row r="103" spans="3:9" ht="15.75" customHeight="1">
      <c r="C103" s="106"/>
      <c r="D103" s="106"/>
      <c r="E103" s="106"/>
      <c r="F103" s="106"/>
      <c r="G103" s="106"/>
      <c r="H103" s="106"/>
      <c r="I103" s="106"/>
    </row>
    <row r="104" spans="1:2" ht="15.75">
      <c r="A104" s="103">
        <v>12</v>
      </c>
      <c r="B104" s="104" t="s">
        <v>150</v>
      </c>
    </row>
    <row r="105" ht="9.75" customHeight="1"/>
    <row r="106" spans="2:9" ht="46.5" customHeight="1">
      <c r="B106" s="283" t="s">
        <v>265</v>
      </c>
      <c r="C106" s="283"/>
      <c r="D106" s="283"/>
      <c r="E106" s="283"/>
      <c r="F106" s="283"/>
      <c r="G106" s="283"/>
      <c r="H106" s="283"/>
      <c r="I106" s="283"/>
    </row>
    <row r="107" ht="6" customHeight="1"/>
    <row r="108" spans="2:9" ht="30.75" customHeight="1">
      <c r="B108" s="283" t="s">
        <v>310</v>
      </c>
      <c r="C108" s="283"/>
      <c r="D108" s="283"/>
      <c r="E108" s="283"/>
      <c r="F108" s="283"/>
      <c r="G108" s="283"/>
      <c r="H108" s="283"/>
      <c r="I108" s="283"/>
    </row>
    <row r="110" spans="1:2" ht="15.75">
      <c r="A110" s="103">
        <v>13</v>
      </c>
      <c r="B110" s="104" t="s">
        <v>190</v>
      </c>
    </row>
    <row r="111" spans="1:2" ht="9.75" customHeight="1">
      <c r="A111" s="103"/>
      <c r="B111" s="104"/>
    </row>
    <row r="112" spans="2:9" ht="65.25" customHeight="1">
      <c r="B112" s="283" t="s">
        <v>213</v>
      </c>
      <c r="C112" s="283"/>
      <c r="D112" s="283"/>
      <c r="E112" s="283"/>
      <c r="F112" s="283"/>
      <c r="G112" s="283"/>
      <c r="H112" s="283"/>
      <c r="I112" s="283"/>
    </row>
    <row r="113" spans="2:9" ht="15">
      <c r="B113" s="141"/>
      <c r="C113" s="141"/>
      <c r="D113" s="141"/>
      <c r="E113" s="141"/>
      <c r="F113" s="141"/>
      <c r="G113" s="141"/>
      <c r="H113" s="141"/>
      <c r="I113" s="141"/>
    </row>
    <row r="114" spans="2:9" ht="15" customHeight="1">
      <c r="B114" s="283" t="s">
        <v>344</v>
      </c>
      <c r="C114" s="283"/>
      <c r="D114" s="283"/>
      <c r="E114" s="283"/>
      <c r="F114" s="283"/>
      <c r="G114" s="283"/>
      <c r="H114" s="283"/>
      <c r="I114" s="283"/>
    </row>
    <row r="115" spans="2:9" ht="15">
      <c r="B115" s="141"/>
      <c r="C115" s="141"/>
      <c r="D115" s="141"/>
      <c r="E115" s="141"/>
      <c r="F115" s="141"/>
      <c r="G115" s="141"/>
      <c r="H115" s="141"/>
      <c r="I115" s="141"/>
    </row>
    <row r="116" spans="2:9" ht="30" customHeight="1">
      <c r="B116" s="283" t="s">
        <v>309</v>
      </c>
      <c r="C116" s="283"/>
      <c r="D116" s="283"/>
      <c r="E116" s="283"/>
      <c r="F116" s="283"/>
      <c r="G116" s="283"/>
      <c r="H116" s="283"/>
      <c r="I116" s="283"/>
    </row>
    <row r="117" spans="2:9" ht="15.75">
      <c r="B117" s="141"/>
      <c r="C117" s="141"/>
      <c r="D117" s="141"/>
      <c r="E117" s="141"/>
      <c r="F117" s="141"/>
      <c r="G117" s="141"/>
      <c r="H117" s="141"/>
      <c r="I117" s="125" t="s">
        <v>27</v>
      </c>
    </row>
    <row r="118" spans="2:9" ht="15.75">
      <c r="B118" s="101" t="s">
        <v>214</v>
      </c>
      <c r="C118" s="141"/>
      <c r="D118" s="141"/>
      <c r="E118" s="141"/>
      <c r="F118" s="141"/>
      <c r="G118" s="141"/>
      <c r="H118" s="141"/>
      <c r="I118" s="141"/>
    </row>
    <row r="119" spans="2:9" ht="15">
      <c r="B119" s="141"/>
      <c r="C119" s="107" t="s">
        <v>152</v>
      </c>
      <c r="D119" s="141"/>
      <c r="E119" s="141"/>
      <c r="F119" s="141"/>
      <c r="G119" s="141"/>
      <c r="H119" s="141"/>
      <c r="I119" s="198">
        <v>90</v>
      </c>
    </row>
    <row r="120" spans="2:9" ht="15">
      <c r="B120" s="107"/>
      <c r="C120" s="141"/>
      <c r="D120" s="141"/>
      <c r="E120" s="141"/>
      <c r="F120" s="141"/>
      <c r="G120" s="141"/>
      <c r="H120" s="141"/>
      <c r="I120" s="141"/>
    </row>
    <row r="121" spans="2:9" ht="15.75">
      <c r="B121" s="101" t="s">
        <v>215</v>
      </c>
      <c r="C121" s="107"/>
      <c r="D121" s="107"/>
      <c r="E121" s="107"/>
      <c r="F121" s="107"/>
      <c r="G121" s="107"/>
      <c r="H121" s="141"/>
      <c r="I121" s="141"/>
    </row>
    <row r="122" spans="2:9" ht="15">
      <c r="B122" s="107"/>
      <c r="C122" s="107" t="s">
        <v>153</v>
      </c>
      <c r="D122" s="107"/>
      <c r="E122" s="107"/>
      <c r="F122" s="107"/>
      <c r="G122" s="107"/>
      <c r="H122" s="141"/>
      <c r="I122" s="198">
        <v>-2</v>
      </c>
    </row>
    <row r="123" spans="2:9" ht="15">
      <c r="B123" s="107"/>
      <c r="C123" s="107"/>
      <c r="D123" s="107"/>
      <c r="E123" s="107"/>
      <c r="F123" s="107"/>
      <c r="G123" s="107"/>
      <c r="H123" s="141"/>
      <c r="I123" s="198"/>
    </row>
    <row r="124" spans="2:9" ht="15.75" thickBot="1">
      <c r="B124" s="107" t="s">
        <v>191</v>
      </c>
      <c r="C124" s="107"/>
      <c r="D124" s="107"/>
      <c r="E124" s="107"/>
      <c r="F124" s="107"/>
      <c r="G124" s="107"/>
      <c r="H124" s="141"/>
      <c r="I124" s="201">
        <f>SUM(I119:I123)</f>
        <v>88</v>
      </c>
    </row>
    <row r="125" spans="3:10" ht="16.5" thickTop="1">
      <c r="C125" s="146"/>
      <c r="D125" s="146"/>
      <c r="E125" s="45"/>
      <c r="F125" s="146"/>
      <c r="G125" s="146"/>
      <c r="H125" s="146"/>
      <c r="I125" s="198"/>
      <c r="J125" s="124"/>
    </row>
    <row r="126" spans="1:5" ht="15.75">
      <c r="A126" s="103">
        <v>14</v>
      </c>
      <c r="B126" s="104" t="s">
        <v>142</v>
      </c>
      <c r="C126" s="37"/>
      <c r="D126" s="37"/>
      <c r="E126" s="160"/>
    </row>
    <row r="128" ht="15">
      <c r="B128" s="17" t="s">
        <v>328</v>
      </c>
    </row>
    <row r="129" ht="15.75">
      <c r="I129" s="103" t="s">
        <v>156</v>
      </c>
    </row>
    <row r="130" ht="15">
      <c r="I130" s="102"/>
    </row>
    <row r="131" ht="15">
      <c r="B131" s="17" t="s">
        <v>113</v>
      </c>
    </row>
    <row r="132" spans="2:9" ht="15.75" thickBot="1">
      <c r="B132" s="112" t="s">
        <v>261</v>
      </c>
      <c r="C132" s="112"/>
      <c r="I132" s="189">
        <v>2.14</v>
      </c>
    </row>
    <row r="133" ht="15.75" thickTop="1"/>
    <row r="134" ht="15">
      <c r="B134" s="17" t="s">
        <v>329</v>
      </c>
    </row>
    <row r="136" spans="2:9" ht="15">
      <c r="B136" s="17" t="s">
        <v>113</v>
      </c>
      <c r="C136" s="112"/>
      <c r="I136" s="188"/>
    </row>
    <row r="137" spans="2:9" ht="15.75" thickBot="1">
      <c r="B137" s="112" t="s">
        <v>261</v>
      </c>
      <c r="I137" s="248">
        <v>5.25</v>
      </c>
    </row>
    <row r="138" spans="3:9" ht="15.75" thickTop="1">
      <c r="C138" s="112"/>
      <c r="I138" s="188"/>
    </row>
    <row r="139" spans="2:10" ht="15">
      <c r="B139" s="284" t="s">
        <v>151</v>
      </c>
      <c r="C139" s="284"/>
      <c r="D139" s="284"/>
      <c r="E139" s="284"/>
      <c r="F139" s="284"/>
      <c r="G139" s="284"/>
      <c r="H139" s="284"/>
      <c r="I139" s="284"/>
      <c r="J139" s="106"/>
    </row>
    <row r="140" spans="2:10" ht="18" customHeight="1">
      <c r="B140" s="146"/>
      <c r="C140" s="146"/>
      <c r="D140" s="146" t="s">
        <v>143</v>
      </c>
      <c r="E140" s="146"/>
      <c r="G140" s="146"/>
      <c r="H140" s="146"/>
      <c r="I140" s="146"/>
      <c r="J140" s="106"/>
    </row>
    <row r="141" spans="1:3" ht="15.75">
      <c r="A141" s="103">
        <v>15</v>
      </c>
      <c r="B141" s="104" t="s">
        <v>144</v>
      </c>
      <c r="C141" s="104"/>
    </row>
    <row r="142" ht="9.75" customHeight="1"/>
    <row r="143" spans="2:10" ht="15">
      <c r="B143" s="283" t="s">
        <v>308</v>
      </c>
      <c r="C143" s="283"/>
      <c r="D143" s="283"/>
      <c r="E143" s="283"/>
      <c r="F143" s="283"/>
      <c r="G143" s="283"/>
      <c r="H143" s="283"/>
      <c r="I143" s="283"/>
      <c r="J143" s="161"/>
    </row>
    <row r="144" spans="2:10" ht="17.25" customHeight="1">
      <c r="B144" s="161"/>
      <c r="C144" s="161"/>
      <c r="D144" s="161"/>
      <c r="E144" s="161"/>
      <c r="F144" s="161"/>
      <c r="G144" s="161"/>
      <c r="H144" s="161"/>
      <c r="I144" s="161"/>
      <c r="J144" s="161"/>
    </row>
    <row r="145" spans="2:10" ht="17.25" customHeight="1">
      <c r="B145" s="161"/>
      <c r="C145" s="161"/>
      <c r="D145" s="161"/>
      <c r="E145" s="161"/>
      <c r="F145" s="161"/>
      <c r="G145" s="161"/>
      <c r="H145" s="161"/>
      <c r="I145" s="161"/>
      <c r="J145" s="161"/>
    </row>
    <row r="146" spans="2:10" ht="17.25" customHeight="1">
      <c r="B146" s="161"/>
      <c r="C146" s="161"/>
      <c r="D146" s="161"/>
      <c r="E146" s="161"/>
      <c r="F146" s="161"/>
      <c r="G146" s="161"/>
      <c r="H146" s="161"/>
      <c r="I146" s="161"/>
      <c r="J146" s="161"/>
    </row>
    <row r="147" spans="2:10" ht="17.25" customHeight="1">
      <c r="B147" s="161"/>
      <c r="C147" s="161"/>
      <c r="D147" s="161"/>
      <c r="E147" s="161"/>
      <c r="F147" s="161"/>
      <c r="G147" s="161"/>
      <c r="H147" s="161"/>
      <c r="I147" s="161"/>
      <c r="J147" s="161"/>
    </row>
    <row r="148" spans="2:10" ht="17.25" customHeight="1">
      <c r="B148" s="161"/>
      <c r="C148" s="161"/>
      <c r="D148" s="161"/>
      <c r="E148" s="161"/>
      <c r="F148" s="161"/>
      <c r="G148" s="161"/>
      <c r="H148" s="161"/>
      <c r="I148" s="161"/>
      <c r="J148" s="161"/>
    </row>
    <row r="149" spans="2:10" ht="17.25" customHeight="1">
      <c r="B149" s="161"/>
      <c r="C149" s="161"/>
      <c r="D149" s="161"/>
      <c r="E149" s="161"/>
      <c r="F149" s="161"/>
      <c r="G149" s="161"/>
      <c r="H149" s="161"/>
      <c r="I149" s="161"/>
      <c r="J149" s="161"/>
    </row>
    <row r="150" spans="2:10" ht="17.25" customHeight="1">
      <c r="B150" s="161"/>
      <c r="C150" s="161"/>
      <c r="D150" s="161"/>
      <c r="E150" s="161"/>
      <c r="F150" s="161"/>
      <c r="G150" s="161"/>
      <c r="H150" s="161"/>
      <c r="I150" s="161"/>
      <c r="J150" s="161"/>
    </row>
    <row r="151" spans="2:10" ht="17.25" customHeight="1">
      <c r="B151" s="161"/>
      <c r="C151" s="161"/>
      <c r="D151" s="161"/>
      <c r="E151" s="161"/>
      <c r="F151" s="161"/>
      <c r="G151" s="161"/>
      <c r="H151" s="161"/>
      <c r="I151" s="161"/>
      <c r="J151" s="161"/>
    </row>
    <row r="152" spans="2:10" ht="17.25" customHeight="1">
      <c r="B152" s="161"/>
      <c r="C152" s="161"/>
      <c r="D152" s="161"/>
      <c r="E152" s="161"/>
      <c r="F152" s="161"/>
      <c r="G152" s="161"/>
      <c r="H152" s="161"/>
      <c r="I152" s="161"/>
      <c r="J152" s="161"/>
    </row>
    <row r="153" spans="2:10" ht="17.25" customHeight="1">
      <c r="B153" s="161"/>
      <c r="C153" s="161"/>
      <c r="D153" s="161"/>
      <c r="E153" s="161"/>
      <c r="F153" s="161"/>
      <c r="G153" s="161"/>
      <c r="H153" s="161"/>
      <c r="I153" s="161"/>
      <c r="J153" s="161"/>
    </row>
    <row r="154" spans="2:10" ht="17.25" customHeight="1">
      <c r="B154" s="161"/>
      <c r="C154" s="161"/>
      <c r="D154" s="161"/>
      <c r="E154" s="161"/>
      <c r="F154" s="161"/>
      <c r="G154" s="161"/>
      <c r="H154" s="161"/>
      <c r="I154" s="161"/>
      <c r="J154" s="161"/>
    </row>
    <row r="155" spans="2:10" ht="17.25" customHeight="1">
      <c r="B155" s="161"/>
      <c r="C155" s="161"/>
      <c r="D155" s="161"/>
      <c r="E155" s="161"/>
      <c r="F155" s="161"/>
      <c r="G155" s="161"/>
      <c r="H155" s="161"/>
      <c r="I155" s="161"/>
      <c r="J155" s="161"/>
    </row>
    <row r="156" spans="2:10" ht="17.25" customHeight="1">
      <c r="B156" s="161"/>
      <c r="C156" s="161"/>
      <c r="D156" s="161"/>
      <c r="E156" s="161"/>
      <c r="F156" s="161"/>
      <c r="G156" s="161"/>
      <c r="H156" s="161"/>
      <c r="I156" s="161"/>
      <c r="J156" s="161"/>
    </row>
    <row r="157" spans="2:10" ht="17.25" customHeight="1">
      <c r="B157" s="161"/>
      <c r="C157" s="161"/>
      <c r="D157" s="161"/>
      <c r="E157" s="161"/>
      <c r="F157" s="161"/>
      <c r="G157" s="161"/>
      <c r="H157" s="161"/>
      <c r="I157" s="161"/>
      <c r="J157" s="161"/>
    </row>
    <row r="158" spans="2:10" ht="17.25" customHeight="1">
      <c r="B158" s="161"/>
      <c r="C158" s="161"/>
      <c r="D158" s="161"/>
      <c r="E158" s="161"/>
      <c r="F158" s="161"/>
      <c r="G158" s="161"/>
      <c r="H158" s="161"/>
      <c r="I158" s="161"/>
      <c r="J158" s="161"/>
    </row>
    <row r="159" spans="2:10" ht="48.75" customHeight="1">
      <c r="B159" s="161"/>
      <c r="C159" s="161"/>
      <c r="D159" s="161"/>
      <c r="E159" s="7">
        <v>8</v>
      </c>
      <c r="F159" s="161"/>
      <c r="G159" s="161"/>
      <c r="H159" s="161"/>
      <c r="I159" s="161"/>
      <c r="J159" s="161"/>
    </row>
    <row r="160" spans="2:10" ht="17.25" customHeight="1">
      <c r="B160" s="161"/>
      <c r="C160" s="161"/>
      <c r="D160" s="161"/>
      <c r="E160" s="161"/>
      <c r="F160" s="161"/>
      <c r="G160" s="161"/>
      <c r="H160" s="161"/>
      <c r="I160" s="161"/>
      <c r="J160" s="161"/>
    </row>
    <row r="161" spans="2:10" ht="17.25" customHeight="1">
      <c r="B161" s="161"/>
      <c r="C161" s="161"/>
      <c r="D161" s="161"/>
      <c r="E161" s="161"/>
      <c r="F161" s="161"/>
      <c r="G161" s="161"/>
      <c r="H161" s="161"/>
      <c r="I161" s="161"/>
      <c r="J161" s="161"/>
    </row>
    <row r="162" spans="2:10" ht="17.25" customHeight="1">
      <c r="B162" s="161"/>
      <c r="C162" s="161"/>
      <c r="D162" s="161"/>
      <c r="E162" s="161"/>
      <c r="F162" s="161"/>
      <c r="G162" s="161"/>
      <c r="H162" s="161"/>
      <c r="I162" s="161"/>
      <c r="J162" s="161"/>
    </row>
    <row r="163" spans="2:10" ht="18" customHeight="1">
      <c r="B163" s="161"/>
      <c r="C163" s="161"/>
      <c r="D163" s="161"/>
      <c r="E163" s="161"/>
      <c r="F163" s="161"/>
      <c r="G163" s="161"/>
      <c r="H163" s="161"/>
      <c r="I163" s="161"/>
      <c r="J163" s="161"/>
    </row>
    <row r="164" spans="3:9" ht="18" customHeight="1">
      <c r="C164" s="113"/>
      <c r="G164" s="162"/>
      <c r="H164" s="162"/>
      <c r="I164" s="162"/>
    </row>
    <row r="165" spans="3:10" ht="18" customHeight="1">
      <c r="C165" s="146"/>
      <c r="D165" s="146"/>
      <c r="E165" s="45"/>
      <c r="F165" s="146"/>
      <c r="G165" s="146"/>
      <c r="H165" s="146"/>
      <c r="I165" s="146"/>
      <c r="J165" s="124"/>
    </row>
    <row r="166" ht="18" customHeight="1">
      <c r="I166" s="35"/>
    </row>
    <row r="167" ht="15">
      <c r="I167" s="35"/>
    </row>
    <row r="168" ht="15">
      <c r="C168" s="163"/>
    </row>
    <row r="357" ht="12.75" customHeight="1"/>
  </sheetData>
  <mergeCells count="25">
    <mergeCell ref="B143:I143"/>
    <mergeCell ref="B139:I139"/>
    <mergeCell ref="B102:I102"/>
    <mergeCell ref="B112:I112"/>
    <mergeCell ref="B106:I106"/>
    <mergeCell ref="B61:I61"/>
    <mergeCell ref="B98:I98"/>
    <mergeCell ref="B116:I116"/>
    <mergeCell ref="B108:I108"/>
    <mergeCell ref="B114:I114"/>
    <mergeCell ref="B65:I65"/>
    <mergeCell ref="B55:I55"/>
    <mergeCell ref="B43:I43"/>
    <mergeCell ref="B47:I47"/>
    <mergeCell ref="B51:I51"/>
    <mergeCell ref="B59:I59"/>
    <mergeCell ref="B39:I39"/>
    <mergeCell ref="B37:I37"/>
    <mergeCell ref="B8:I8"/>
    <mergeCell ref="B10:I10"/>
    <mergeCell ref="B12:I12"/>
    <mergeCell ref="B14:I14"/>
    <mergeCell ref="D16:I16"/>
    <mergeCell ref="B24:I24"/>
    <mergeCell ref="D30:H30"/>
  </mergeCells>
  <printOptions/>
  <pageMargins left="0.7480314960629921" right="0.7480314960629921" top="0.46" bottom="0.55" header="0.29" footer="0.31"/>
  <pageSetup cellComments="asDisplayed" firstPageNumber="6" useFirstPageNumber="1" fitToHeight="0" fitToWidth="1" horizontalDpi="600" verticalDpi="600" orientation="portrait" paperSize="9" scale="66" r:id="rId1"/>
  <headerFooter alignWithMargins="0">
    <oddFooter>&amp;C&amp;P</oddFooter>
  </headerFooter>
  <rowBreaks count="2" manualBreakCount="2">
    <brk id="56" max="8" man="1"/>
    <brk id="103" max="8" man="1"/>
  </rowBreaks>
</worksheet>
</file>

<file path=xl/worksheets/sheet6.xml><?xml version="1.0" encoding="utf-8"?>
<worksheet xmlns="http://schemas.openxmlformats.org/spreadsheetml/2006/main" xmlns:r="http://schemas.openxmlformats.org/officeDocument/2006/relationships">
  <sheetPr>
    <pageSetUpPr fitToPage="1"/>
  </sheetPr>
  <dimension ref="A1:BY183"/>
  <sheetViews>
    <sheetView zoomScale="75" zoomScaleNormal="75" zoomScaleSheetLayoutView="75" workbookViewId="0" topLeftCell="A154">
      <selection activeCell="F163" sqref="F163"/>
    </sheetView>
  </sheetViews>
  <sheetFormatPr defaultColWidth="9.140625" defaultRowHeight="12.75"/>
  <cols>
    <col min="1" max="1" width="5.00390625" style="102" customWidth="1"/>
    <col min="2" max="2" width="4.57421875" style="17" customWidth="1"/>
    <col min="3" max="3" width="28.57421875" style="17" customWidth="1"/>
    <col min="4" max="4" width="13.28125" style="17" customWidth="1"/>
    <col min="5" max="5" width="15.421875" style="17" customWidth="1"/>
    <col min="6" max="6" width="16.7109375" style="17" customWidth="1"/>
    <col min="7" max="7" width="17.421875" style="17" customWidth="1"/>
    <col min="8" max="8" width="19.140625" style="17" customWidth="1"/>
    <col min="9" max="9" width="18.140625" style="17" customWidth="1"/>
    <col min="10" max="10" width="10.57421875" style="17" bestFit="1" customWidth="1"/>
    <col min="11" max="11" width="12.57421875" style="17" bestFit="1" customWidth="1"/>
    <col min="12" max="16384" width="9.140625" style="17" customWidth="1"/>
  </cols>
  <sheetData>
    <row r="1" ht="15.75">
      <c r="A1" s="101" t="s">
        <v>79</v>
      </c>
    </row>
    <row r="2" ht="9" customHeight="1">
      <c r="A2" s="101"/>
    </row>
    <row r="3" ht="15.75">
      <c r="A3" s="101" t="s">
        <v>80</v>
      </c>
    </row>
    <row r="4" ht="15.75">
      <c r="A4" s="101" t="s">
        <v>285</v>
      </c>
    </row>
    <row r="5" ht="18" customHeight="1"/>
    <row r="6" spans="1:2" ht="15.75">
      <c r="A6" s="103">
        <v>1</v>
      </c>
      <c r="B6" s="104" t="s">
        <v>81</v>
      </c>
    </row>
    <row r="7" ht="9.75" customHeight="1"/>
    <row r="8" spans="2:9" ht="33.75" customHeight="1">
      <c r="B8" s="273" t="s">
        <v>345</v>
      </c>
      <c r="C8" s="273"/>
      <c r="D8" s="273"/>
      <c r="E8" s="273"/>
      <c r="F8" s="273"/>
      <c r="G8" s="273"/>
      <c r="H8" s="273"/>
      <c r="I8" s="273"/>
    </row>
    <row r="9" ht="10.5" customHeight="1"/>
    <row r="10" spans="2:9" ht="38.25" customHeight="1">
      <c r="B10" s="273" t="s">
        <v>330</v>
      </c>
      <c r="C10" s="273"/>
      <c r="D10" s="273"/>
      <c r="E10" s="273"/>
      <c r="F10" s="273"/>
      <c r="G10" s="273"/>
      <c r="H10" s="273"/>
      <c r="I10" s="273"/>
    </row>
    <row r="11" spans="2:9" ht="9.75" customHeight="1">
      <c r="B11" s="106"/>
      <c r="C11" s="106"/>
      <c r="D11" s="106"/>
      <c r="E11" s="106"/>
      <c r="F11" s="106"/>
      <c r="G11" s="106"/>
      <c r="H11" s="106"/>
      <c r="I11" s="106"/>
    </row>
    <row r="12" spans="2:9" ht="33" customHeight="1">
      <c r="B12" s="273" t="s">
        <v>346</v>
      </c>
      <c r="C12" s="273"/>
      <c r="D12" s="273"/>
      <c r="E12" s="273"/>
      <c r="F12" s="273"/>
      <c r="G12" s="273"/>
      <c r="H12" s="273"/>
      <c r="I12" s="273"/>
    </row>
    <row r="13" spans="2:9" ht="9.75" customHeight="1">
      <c r="B13" s="106"/>
      <c r="C13" s="106"/>
      <c r="D13" s="106"/>
      <c r="E13" s="106"/>
      <c r="F13" s="106"/>
      <c r="G13" s="106"/>
      <c r="H13" s="106"/>
      <c r="I13" s="106"/>
    </row>
    <row r="14" spans="2:9" ht="16.5" customHeight="1">
      <c r="B14" s="106" t="s">
        <v>286</v>
      </c>
      <c r="C14" s="284" t="s">
        <v>347</v>
      </c>
      <c r="D14" s="284"/>
      <c r="E14" s="284"/>
      <c r="F14" s="284"/>
      <c r="G14" s="284"/>
      <c r="H14" s="284"/>
      <c r="I14" s="284"/>
    </row>
    <row r="15" spans="2:9" ht="10.5" customHeight="1">
      <c r="B15" s="106"/>
      <c r="C15" s="199"/>
      <c r="D15" s="199"/>
      <c r="E15" s="199"/>
      <c r="F15" s="199"/>
      <c r="G15" s="199"/>
      <c r="H15" s="199"/>
      <c r="I15" s="199"/>
    </row>
    <row r="16" spans="2:9" ht="32.25" customHeight="1">
      <c r="B16" s="106" t="s">
        <v>287</v>
      </c>
      <c r="C16" s="273" t="s">
        <v>348</v>
      </c>
      <c r="D16" s="273"/>
      <c r="E16" s="273"/>
      <c r="F16" s="273"/>
      <c r="G16" s="273"/>
      <c r="H16" s="273"/>
      <c r="I16" s="273"/>
    </row>
    <row r="17" spans="2:9" ht="3" customHeight="1">
      <c r="B17" s="106"/>
      <c r="C17" s="106"/>
      <c r="D17" s="106"/>
      <c r="E17" s="106"/>
      <c r="F17" s="106"/>
      <c r="G17" s="106"/>
      <c r="H17" s="106"/>
      <c r="I17" s="106"/>
    </row>
    <row r="18" spans="2:9" ht="32.25" customHeight="1">
      <c r="B18" s="106" t="s">
        <v>331</v>
      </c>
      <c r="C18" s="273" t="s">
        <v>349</v>
      </c>
      <c r="D18" s="273"/>
      <c r="E18" s="273"/>
      <c r="F18" s="273"/>
      <c r="G18" s="273"/>
      <c r="H18" s="273"/>
      <c r="I18" s="273"/>
    </row>
    <row r="19" spans="1:15" s="170" customFormat="1" ht="16.5" customHeight="1">
      <c r="A19" s="169"/>
      <c r="B19" s="171"/>
      <c r="C19" s="171"/>
      <c r="D19" s="171"/>
      <c r="E19" s="171"/>
      <c r="F19" s="171"/>
      <c r="G19" s="171"/>
      <c r="H19" s="171"/>
      <c r="I19" s="171"/>
      <c r="J19" s="171"/>
      <c r="K19" s="171"/>
      <c r="L19" s="171"/>
      <c r="M19" s="171"/>
      <c r="N19" s="171"/>
      <c r="O19" s="172"/>
    </row>
    <row r="20" spans="1:2" ht="15.75">
      <c r="A20" s="103">
        <v>2</v>
      </c>
      <c r="B20" s="104" t="s">
        <v>82</v>
      </c>
    </row>
    <row r="21" ht="9.75" customHeight="1"/>
    <row r="22" spans="8:9" ht="15.75">
      <c r="H22" s="103" t="s">
        <v>83</v>
      </c>
      <c r="I22" s="103" t="s">
        <v>83</v>
      </c>
    </row>
    <row r="23" spans="8:9" ht="15.75">
      <c r="H23" s="103" t="s">
        <v>84</v>
      </c>
      <c r="I23" s="103" t="s">
        <v>84</v>
      </c>
    </row>
    <row r="24" spans="8:9" ht="15.75">
      <c r="H24" s="103" t="s">
        <v>269</v>
      </c>
      <c r="I24" s="103" t="s">
        <v>254</v>
      </c>
    </row>
    <row r="25" spans="8:9" ht="15.75">
      <c r="H25" s="103" t="s">
        <v>27</v>
      </c>
      <c r="I25" s="103" t="s">
        <v>27</v>
      </c>
    </row>
    <row r="26" ht="12" customHeight="1"/>
    <row r="27" spans="2:11" ht="18" customHeight="1" thickBot="1">
      <c r="B27" s="17" t="s">
        <v>278</v>
      </c>
      <c r="H27" s="109">
        <f>+'IS'!B25</f>
        <v>-4499</v>
      </c>
      <c r="I27" s="109">
        <v>212</v>
      </c>
      <c r="K27" s="117"/>
    </row>
    <row r="29" spans="2:9" ht="46.5" customHeight="1">
      <c r="B29" s="273" t="s">
        <v>350</v>
      </c>
      <c r="C29" s="273"/>
      <c r="D29" s="273"/>
      <c r="E29" s="273"/>
      <c r="F29" s="273"/>
      <c r="G29" s="273"/>
      <c r="H29" s="273"/>
      <c r="I29" s="273"/>
    </row>
    <row r="30" ht="7.5" customHeight="1"/>
    <row r="31" spans="2:3" ht="17.25" customHeight="1">
      <c r="B31" s="106" t="s">
        <v>286</v>
      </c>
      <c r="C31" s="17" t="s">
        <v>352</v>
      </c>
    </row>
    <row r="32" ht="7.5" customHeight="1">
      <c r="B32" s="106"/>
    </row>
    <row r="33" spans="2:3" ht="17.25" customHeight="1">
      <c r="B33" s="106" t="s">
        <v>287</v>
      </c>
      <c r="C33" s="17" t="s">
        <v>351</v>
      </c>
    </row>
    <row r="34" ht="8.25" customHeight="1">
      <c r="B34" s="106"/>
    </row>
    <row r="35" spans="2:3" ht="17.25" customHeight="1">
      <c r="B35" s="106" t="s">
        <v>331</v>
      </c>
      <c r="C35" s="17" t="s">
        <v>332</v>
      </c>
    </row>
    <row r="36" ht="17.25" customHeight="1">
      <c r="B36" s="106"/>
    </row>
    <row r="37" spans="1:2" ht="15.75">
      <c r="A37" s="103">
        <v>3</v>
      </c>
      <c r="B37" s="104" t="s">
        <v>85</v>
      </c>
    </row>
    <row r="38" ht="10.5" customHeight="1"/>
    <row r="39" spans="2:9" ht="15">
      <c r="B39" s="285" t="s">
        <v>358</v>
      </c>
      <c r="C39" s="273"/>
      <c r="D39" s="273"/>
      <c r="E39" s="273"/>
      <c r="F39" s="273"/>
      <c r="G39" s="273"/>
      <c r="H39" s="273"/>
      <c r="I39" s="273"/>
    </row>
    <row r="40" spans="2:9" ht="17.25" customHeight="1">
      <c r="B40" s="110"/>
      <c r="C40" s="106"/>
      <c r="D40" s="106"/>
      <c r="E40" s="106"/>
      <c r="F40" s="106"/>
      <c r="G40" s="106"/>
      <c r="H40" s="106"/>
      <c r="I40" s="106"/>
    </row>
    <row r="41" spans="1:2" ht="15.75">
      <c r="A41" s="103">
        <v>4</v>
      </c>
      <c r="B41" s="104" t="s">
        <v>86</v>
      </c>
    </row>
    <row r="42" ht="11.25" customHeight="1"/>
    <row r="43" ht="15">
      <c r="B43" s="17" t="s">
        <v>87</v>
      </c>
    </row>
    <row r="44" ht="16.5" customHeight="1"/>
    <row r="45" spans="1:2" ht="15.75">
      <c r="A45" s="103">
        <v>5</v>
      </c>
      <c r="B45" s="104" t="s">
        <v>188</v>
      </c>
    </row>
    <row r="46" spans="1:9" ht="15.75">
      <c r="A46" s="17"/>
      <c r="G46" s="111" t="s">
        <v>88</v>
      </c>
      <c r="I46" s="111" t="s">
        <v>88</v>
      </c>
    </row>
    <row r="47" spans="6:9" ht="15.75">
      <c r="F47" s="103" t="s">
        <v>89</v>
      </c>
      <c r="G47" s="103" t="s">
        <v>90</v>
      </c>
      <c r="H47" s="68" t="s">
        <v>91</v>
      </c>
      <c r="I47" s="111" t="s">
        <v>90</v>
      </c>
    </row>
    <row r="48" spans="6:9" ht="15.75">
      <c r="F48" s="103" t="s">
        <v>92</v>
      </c>
      <c r="G48" s="103" t="s">
        <v>92</v>
      </c>
      <c r="H48" s="111" t="s">
        <v>186</v>
      </c>
      <c r="I48" s="111" t="s">
        <v>93</v>
      </c>
    </row>
    <row r="49" spans="6:9" ht="15.75">
      <c r="F49" s="6" t="str">
        <f>+'IS'!B10</f>
        <v>31.03.2009</v>
      </c>
      <c r="G49" s="6" t="str">
        <f>+'IS'!C10</f>
        <v>31.03.2008</v>
      </c>
      <c r="H49" s="6" t="str">
        <f>+F49</f>
        <v>31.03.2009</v>
      </c>
      <c r="I49" s="6" t="str">
        <f>+G49</f>
        <v>31.03.2008</v>
      </c>
    </row>
    <row r="50" spans="6:9" ht="15.75">
      <c r="F50" s="103" t="s">
        <v>27</v>
      </c>
      <c r="G50" s="103" t="s">
        <v>27</v>
      </c>
      <c r="H50" s="103" t="s">
        <v>27</v>
      </c>
      <c r="I50" s="103" t="s">
        <v>27</v>
      </c>
    </row>
    <row r="51" spans="6:9" ht="15.75">
      <c r="F51" s="103"/>
      <c r="G51" s="103"/>
      <c r="H51" s="103"/>
      <c r="I51" s="103"/>
    </row>
    <row r="52" spans="2:9" ht="15">
      <c r="B52" s="17" t="s">
        <v>267</v>
      </c>
      <c r="G52" s="30"/>
      <c r="I52" s="30"/>
    </row>
    <row r="53" spans="3:9" ht="15">
      <c r="C53" s="17" t="s">
        <v>243</v>
      </c>
      <c r="F53" s="30">
        <f>+H53-'[1]BursaNotes'!H39</f>
        <v>-813</v>
      </c>
      <c r="G53" s="30">
        <f>+I53-'[1]BursaNotes'!I39</f>
        <v>-333</v>
      </c>
      <c r="H53" s="52">
        <v>5646</v>
      </c>
      <c r="I53" s="30">
        <v>4582</v>
      </c>
    </row>
    <row r="54" spans="2:9" ht="15">
      <c r="B54" s="112"/>
      <c r="C54" s="17" t="s">
        <v>258</v>
      </c>
      <c r="F54" s="55">
        <f>+H54-'[1]BursaNotes'!H40</f>
        <v>0</v>
      </c>
      <c r="G54" s="55">
        <f>+I54-'[1]BursaNotes'!I40</f>
        <v>0</v>
      </c>
      <c r="H54" s="55">
        <v>29</v>
      </c>
      <c r="I54" s="55">
        <v>0</v>
      </c>
    </row>
    <row r="55" spans="2:9" ht="15">
      <c r="B55" s="112"/>
      <c r="C55" s="112"/>
      <c r="F55" s="30">
        <f>SUM(F53:F54)</f>
        <v>-813</v>
      </c>
      <c r="G55" s="30">
        <f>SUM(G53:G54)</f>
        <v>-333</v>
      </c>
      <c r="H55" s="30">
        <f>SUM(H53:H54)</f>
        <v>5675</v>
      </c>
      <c r="I55" s="30">
        <f>SUM(I53:I54)</f>
        <v>4582</v>
      </c>
    </row>
    <row r="56" spans="1:9" s="113" customFormat="1" ht="12" customHeight="1">
      <c r="A56" s="12"/>
      <c r="C56" s="114"/>
      <c r="F56" s="115"/>
      <c r="G56" s="115"/>
      <c r="H56" s="115"/>
      <c r="I56" s="115"/>
    </row>
    <row r="57" spans="2:9" ht="15.75" customHeight="1">
      <c r="B57" s="113"/>
      <c r="C57" s="113" t="s">
        <v>94</v>
      </c>
      <c r="F57" s="30"/>
      <c r="G57" s="30"/>
      <c r="I57" s="30"/>
    </row>
    <row r="58" spans="3:9" ht="15">
      <c r="C58" s="112" t="s">
        <v>155</v>
      </c>
      <c r="F58" s="210">
        <f>+H58-'[1]BursaNotes'!H44</f>
        <v>-223</v>
      </c>
      <c r="G58" s="56">
        <f>+I58-'[1]BursaNotes'!I44</f>
        <v>-23</v>
      </c>
      <c r="H58" s="56">
        <v>-345</v>
      </c>
      <c r="I58" s="211">
        <v>-206</v>
      </c>
    </row>
    <row r="59" spans="3:9" ht="15">
      <c r="C59" s="112" t="s">
        <v>242</v>
      </c>
      <c r="F59" s="212">
        <f>+H59-'[1]BursaNotes'!H45</f>
        <v>0</v>
      </c>
      <c r="G59" s="52">
        <f>+I59-'[1]BursaNotes'!I45</f>
        <v>2</v>
      </c>
      <c r="H59" s="52">
        <v>0</v>
      </c>
      <c r="I59" s="213">
        <v>-18</v>
      </c>
    </row>
    <row r="60" spans="3:9" ht="15">
      <c r="C60" s="112"/>
      <c r="F60" s="214">
        <f>SUM(F58:F59)</f>
        <v>-223</v>
      </c>
      <c r="G60" s="215">
        <f>SUM(G58:G59)</f>
        <v>-21</v>
      </c>
      <c r="H60" s="215">
        <f>SUM(H58:H59)</f>
        <v>-345</v>
      </c>
      <c r="I60" s="216">
        <f>SUM(I58:I59)</f>
        <v>-224</v>
      </c>
    </row>
    <row r="61" spans="3:9" ht="15">
      <c r="C61" s="112"/>
      <c r="F61" s="215"/>
      <c r="G61" s="215"/>
      <c r="H61" s="215"/>
      <c r="I61" s="215"/>
    </row>
    <row r="62" spans="3:9" ht="15">
      <c r="C62" s="112"/>
      <c r="F62" s="52">
        <f>+F55+F60</f>
        <v>-1036</v>
      </c>
      <c r="G62" s="52">
        <f>+G55+G60</f>
        <v>-354</v>
      </c>
      <c r="H62" s="52">
        <f>+H55+H60</f>
        <v>5330</v>
      </c>
      <c r="I62" s="52">
        <f>+I55+I60</f>
        <v>4358</v>
      </c>
    </row>
    <row r="63" spans="3:9" ht="12" customHeight="1">
      <c r="C63" s="112"/>
      <c r="F63" s="52"/>
      <c r="G63" s="52"/>
      <c r="H63" s="52"/>
      <c r="I63" s="52"/>
    </row>
    <row r="64" spans="2:9" ht="15">
      <c r="B64" s="17" t="s">
        <v>268</v>
      </c>
      <c r="C64" s="112"/>
      <c r="F64" s="52"/>
      <c r="G64" s="52"/>
      <c r="H64" s="52"/>
      <c r="I64" s="52"/>
    </row>
    <row r="65" spans="3:9" ht="15">
      <c r="C65" s="17" t="s">
        <v>243</v>
      </c>
      <c r="F65" s="52">
        <f>+H65-'[1]BursaNotes'!H51</f>
        <v>1</v>
      </c>
      <c r="G65" s="52">
        <f>+I65-'[1]BursaNotes'!I51</f>
        <v>46</v>
      </c>
      <c r="H65" s="52">
        <v>-880</v>
      </c>
      <c r="I65" s="52">
        <v>46</v>
      </c>
    </row>
    <row r="66" spans="6:9" ht="12" customHeight="1">
      <c r="F66" s="55"/>
      <c r="G66" s="55"/>
      <c r="H66" s="117"/>
      <c r="I66" s="55"/>
    </row>
    <row r="67" spans="1:9" s="113" customFormat="1" ht="18.75" customHeight="1" thickBot="1">
      <c r="A67" s="12"/>
      <c r="F67" s="118">
        <f>SUM(F62:F66)</f>
        <v>-1035</v>
      </c>
      <c r="G67" s="118">
        <f>SUM(G62:G66)</f>
        <v>-308</v>
      </c>
      <c r="H67" s="118">
        <f>SUM(H62:H66)</f>
        <v>4450</v>
      </c>
      <c r="I67" s="118">
        <f>SUM(I62:I66)</f>
        <v>4404</v>
      </c>
    </row>
    <row r="68" spans="6:9" ht="15">
      <c r="F68" s="30">
        <f>+F67+'IS'!B27</f>
        <v>0</v>
      </c>
      <c r="G68" s="30">
        <f>+G67+'IS'!C27</f>
        <v>0</v>
      </c>
      <c r="H68" s="30">
        <f>+H67+'IS'!D27</f>
        <v>0</v>
      </c>
      <c r="I68" s="30">
        <f>+I67+'IS'!E27</f>
        <v>0</v>
      </c>
    </row>
    <row r="69" spans="2:9" ht="48" customHeight="1">
      <c r="B69" s="273" t="s">
        <v>192</v>
      </c>
      <c r="C69" s="273"/>
      <c r="D69" s="273"/>
      <c r="E69" s="273"/>
      <c r="F69" s="273"/>
      <c r="G69" s="273"/>
      <c r="H69" s="273"/>
      <c r="I69" s="273"/>
    </row>
    <row r="70" ht="16.5" customHeight="1">
      <c r="E70" s="2"/>
    </row>
    <row r="71" spans="1:2" ht="15.75">
      <c r="A71" s="103">
        <v>6</v>
      </c>
      <c r="B71" s="104" t="s">
        <v>95</v>
      </c>
    </row>
    <row r="72" ht="9.75" customHeight="1"/>
    <row r="73" spans="2:9" ht="80.25" customHeight="1">
      <c r="B73" s="273" t="s">
        <v>263</v>
      </c>
      <c r="C73" s="273"/>
      <c r="D73" s="273"/>
      <c r="E73" s="273"/>
      <c r="F73" s="273"/>
      <c r="G73" s="273"/>
      <c r="H73" s="273"/>
      <c r="I73" s="273"/>
    </row>
    <row r="74" spans="2:9" ht="33" customHeight="1">
      <c r="B74" s="273" t="s">
        <v>264</v>
      </c>
      <c r="C74" s="273"/>
      <c r="D74" s="273"/>
      <c r="E74" s="273"/>
      <c r="F74" s="273"/>
      <c r="G74" s="273"/>
      <c r="H74" s="273"/>
      <c r="I74" s="273"/>
    </row>
    <row r="75" spans="2:9" ht="15">
      <c r="B75" s="106"/>
      <c r="C75" s="106"/>
      <c r="D75" s="106"/>
      <c r="E75" s="106"/>
      <c r="F75" s="106"/>
      <c r="G75" s="106"/>
      <c r="H75" s="106"/>
      <c r="I75" s="106"/>
    </row>
    <row r="76" spans="1:2" ht="21" customHeight="1">
      <c r="A76" s="9">
        <v>7</v>
      </c>
      <c r="B76" s="2" t="s">
        <v>96</v>
      </c>
    </row>
    <row r="77" spans="1:2" ht="9.75" customHeight="1">
      <c r="A77" s="103"/>
      <c r="B77" s="104"/>
    </row>
    <row r="78" spans="1:2" ht="15.75">
      <c r="A78" s="103"/>
      <c r="B78" s="17" t="s">
        <v>216</v>
      </c>
    </row>
    <row r="79" spans="1:9" ht="15.75">
      <c r="A79" s="103"/>
      <c r="I79" s="103" t="s">
        <v>194</v>
      </c>
    </row>
    <row r="80" spans="8:9" ht="15.75">
      <c r="H80" s="88" t="s">
        <v>97</v>
      </c>
      <c r="I80" s="88" t="s">
        <v>195</v>
      </c>
    </row>
    <row r="81" spans="1:9" s="113" customFormat="1" ht="18" customHeight="1">
      <c r="A81" s="12"/>
      <c r="H81" s="6" t="str">
        <f>+'IS'!B10</f>
        <v>31.03.2009</v>
      </c>
      <c r="I81" s="6" t="str">
        <f>+'IS'!B10</f>
        <v>31.03.2009</v>
      </c>
    </row>
    <row r="82" spans="8:9" ht="15.75">
      <c r="H82" s="103" t="s">
        <v>27</v>
      </c>
      <c r="I82" s="103" t="s">
        <v>27</v>
      </c>
    </row>
    <row r="84" spans="2:9" ht="15">
      <c r="B84" s="17" t="s">
        <v>98</v>
      </c>
      <c r="H84" s="30">
        <v>0</v>
      </c>
      <c r="I84" s="30">
        <v>1006</v>
      </c>
    </row>
    <row r="85" spans="1:9" s="120" customFormat="1" ht="18" customHeight="1" thickBot="1">
      <c r="A85" s="119"/>
      <c r="B85" s="120" t="s">
        <v>262</v>
      </c>
      <c r="H85" s="121">
        <v>0</v>
      </c>
      <c r="I85" s="121">
        <v>-63</v>
      </c>
    </row>
    <row r="86" spans="1:2" ht="15.75">
      <c r="A86" s="103"/>
      <c r="B86" s="104"/>
    </row>
    <row r="87" spans="1:2" ht="15.75">
      <c r="A87" s="103"/>
      <c r="B87" s="17" t="s">
        <v>288</v>
      </c>
    </row>
    <row r="88" ht="15" customHeight="1"/>
    <row r="89" spans="3:9" ht="15.75">
      <c r="C89" s="104"/>
      <c r="D89" s="104"/>
      <c r="G89" s="103" t="s">
        <v>99</v>
      </c>
      <c r="H89" s="103" t="s">
        <v>100</v>
      </c>
      <c r="I89" s="103" t="s">
        <v>101</v>
      </c>
    </row>
    <row r="90" spans="7:9" ht="15.75">
      <c r="G90" s="103" t="s">
        <v>27</v>
      </c>
      <c r="H90" s="103" t="s">
        <v>27</v>
      </c>
      <c r="I90" s="103" t="s">
        <v>27</v>
      </c>
    </row>
    <row r="91" ht="15">
      <c r="B91" s="17" t="s">
        <v>102</v>
      </c>
    </row>
    <row r="92" spans="2:9" ht="15">
      <c r="B92" s="112" t="s">
        <v>103</v>
      </c>
      <c r="G92" s="17">
        <v>6185</v>
      </c>
      <c r="H92" s="17">
        <v>8300</v>
      </c>
      <c r="I92" s="17">
        <f>SUM(G92:H92)</f>
        <v>14485</v>
      </c>
    </row>
    <row r="93" spans="2:9" ht="15">
      <c r="B93" s="112" t="s">
        <v>104</v>
      </c>
      <c r="G93" s="17">
        <v>201</v>
      </c>
      <c r="H93" s="117">
        <v>0</v>
      </c>
      <c r="I93" s="17">
        <f>SUM(G93:H93)</f>
        <v>201</v>
      </c>
    </row>
    <row r="94" spans="7:9" ht="18.75" customHeight="1" thickBot="1">
      <c r="G94" s="122">
        <f>SUM(G92:G93)</f>
        <v>6386</v>
      </c>
      <c r="H94" s="122">
        <f>SUM(H92:H93)</f>
        <v>8300</v>
      </c>
      <c r="I94" s="122">
        <f>SUM(I92:I93)</f>
        <v>14686</v>
      </c>
    </row>
    <row r="95" ht="15.75" thickTop="1"/>
    <row r="96" spans="2:9" ht="15">
      <c r="B96" s="17" t="s">
        <v>105</v>
      </c>
      <c r="I96" s="30"/>
    </row>
    <row r="97" spans="2:9" ht="15">
      <c r="B97" s="112" t="s">
        <v>103</v>
      </c>
      <c r="G97" s="17">
        <v>5693</v>
      </c>
      <c r="H97" s="17">
        <v>4135</v>
      </c>
      <c r="I97" s="17">
        <f>SUM(G97:H97)</f>
        <v>9828</v>
      </c>
    </row>
    <row r="98" spans="2:9" ht="15">
      <c r="B98" s="112" t="s">
        <v>104</v>
      </c>
      <c r="G98" s="17">
        <v>157</v>
      </c>
      <c r="H98" s="117">
        <v>0</v>
      </c>
      <c r="I98" s="17">
        <f>SUM(G98:H98)</f>
        <v>157</v>
      </c>
    </row>
    <row r="99" spans="7:9" ht="18.75" customHeight="1" thickBot="1">
      <c r="G99" s="122">
        <f>SUM(G97:G98)</f>
        <v>5850</v>
      </c>
      <c r="H99" s="122">
        <f>SUM(H97:H98)</f>
        <v>4135</v>
      </c>
      <c r="I99" s="122">
        <f>SUM(I97:I98)</f>
        <v>9985</v>
      </c>
    </row>
    <row r="100" spans="7:9" ht="15.75" thickTop="1">
      <c r="G100" s="117">
        <f>+G99-'BS'!B16</f>
        <v>0</v>
      </c>
      <c r="H100" s="117">
        <f>+H99-'BS'!B26</f>
        <v>0</v>
      </c>
      <c r="I100" s="30"/>
    </row>
    <row r="101" spans="2:9" ht="15">
      <c r="B101" s="17" t="s">
        <v>106</v>
      </c>
      <c r="I101" s="30"/>
    </row>
    <row r="102" spans="2:9" ht="15.75" thickBot="1">
      <c r="B102" s="112" t="s">
        <v>103</v>
      </c>
      <c r="G102" s="123">
        <v>2337</v>
      </c>
      <c r="H102" s="123">
        <v>4135</v>
      </c>
      <c r="I102" s="123">
        <f>SUM(G102:H102)</f>
        <v>6472</v>
      </c>
    </row>
    <row r="103" spans="7:9" ht="15.75" thickTop="1">
      <c r="G103" s="35"/>
      <c r="H103" s="35"/>
      <c r="I103" s="52"/>
    </row>
    <row r="104" spans="1:2" ht="15.75">
      <c r="A104" s="103">
        <v>8</v>
      </c>
      <c r="B104" s="104" t="s">
        <v>107</v>
      </c>
    </row>
    <row r="105" spans="1:2" ht="9.75" customHeight="1">
      <c r="A105" s="103"/>
      <c r="B105" s="104"/>
    </row>
    <row r="106" spans="2:10" ht="67.5" customHeight="1">
      <c r="B106" s="273" t="s">
        <v>333</v>
      </c>
      <c r="C106" s="273"/>
      <c r="D106" s="273"/>
      <c r="E106" s="273"/>
      <c r="F106" s="273"/>
      <c r="G106" s="273"/>
      <c r="H106" s="273"/>
      <c r="I106" s="273"/>
      <c r="J106" s="124"/>
    </row>
    <row r="107" spans="3:10" ht="7.5" customHeight="1">
      <c r="C107" s="141"/>
      <c r="D107" s="141"/>
      <c r="E107" s="141"/>
      <c r="F107" s="141"/>
      <c r="G107" s="141"/>
      <c r="H107" s="141"/>
      <c r="I107" s="141"/>
      <c r="J107" s="124"/>
    </row>
    <row r="108" spans="2:10" ht="54" customHeight="1">
      <c r="B108" s="273" t="s">
        <v>359</v>
      </c>
      <c r="C108" s="273"/>
      <c r="D108" s="273"/>
      <c r="E108" s="273"/>
      <c r="F108" s="273"/>
      <c r="G108" s="273"/>
      <c r="H108" s="273"/>
      <c r="I108" s="273"/>
      <c r="J108" s="124"/>
    </row>
    <row r="109" spans="3:10" ht="12.75" customHeight="1">
      <c r="C109" s="141"/>
      <c r="D109" s="141"/>
      <c r="E109" s="141"/>
      <c r="F109" s="141"/>
      <c r="G109" s="141"/>
      <c r="H109" s="141"/>
      <c r="I109" s="141"/>
      <c r="J109" s="124"/>
    </row>
    <row r="110" spans="2:10" ht="15">
      <c r="B110" s="273" t="s">
        <v>244</v>
      </c>
      <c r="C110" s="273"/>
      <c r="D110" s="273"/>
      <c r="E110" s="273"/>
      <c r="F110" s="273"/>
      <c r="G110" s="273"/>
      <c r="H110" s="273"/>
      <c r="I110" s="273"/>
      <c r="J110" s="124"/>
    </row>
    <row r="111" spans="2:10" ht="15.75">
      <c r="B111" s="106"/>
      <c r="C111" s="106"/>
      <c r="D111" s="106"/>
      <c r="E111" s="106"/>
      <c r="F111" s="106"/>
      <c r="G111" s="106"/>
      <c r="H111" s="125"/>
      <c r="I111" s="106"/>
      <c r="J111" s="126"/>
    </row>
    <row r="112" spans="1:2" ht="15.75">
      <c r="A112" s="103">
        <v>9</v>
      </c>
      <c r="B112" s="104" t="s">
        <v>108</v>
      </c>
    </row>
    <row r="114" spans="2:9" ht="15.75">
      <c r="B114" s="17" t="s">
        <v>289</v>
      </c>
      <c r="G114" s="187"/>
      <c r="H114" s="187"/>
      <c r="I114" s="103"/>
    </row>
    <row r="115" spans="7:9" ht="15.75">
      <c r="G115" s="202"/>
      <c r="H115" s="187"/>
      <c r="I115" s="103" t="s">
        <v>27</v>
      </c>
    </row>
    <row r="116" spans="7:10" ht="15.75">
      <c r="G116" s="202"/>
      <c r="H116" s="187"/>
      <c r="I116" s="187"/>
      <c r="J116" s="35"/>
    </row>
    <row r="117" spans="2:9" ht="15.75">
      <c r="B117" s="17" t="s">
        <v>16</v>
      </c>
      <c r="C117" s="113" t="s">
        <v>217</v>
      </c>
      <c r="G117" s="202"/>
      <c r="H117" s="187"/>
      <c r="I117" s="187"/>
    </row>
    <row r="118" spans="3:9" ht="15">
      <c r="C118" s="113" t="s">
        <v>218</v>
      </c>
      <c r="G118" s="52"/>
      <c r="H118" s="52"/>
      <c r="I118" s="52">
        <v>1318</v>
      </c>
    </row>
    <row r="119" spans="3:9" ht="15">
      <c r="C119" s="113" t="s">
        <v>219</v>
      </c>
      <c r="G119" s="52"/>
      <c r="H119" s="52"/>
      <c r="I119" s="55">
        <v>105753</v>
      </c>
    </row>
    <row r="120" spans="3:9" ht="18" customHeight="1">
      <c r="C120" s="113"/>
      <c r="G120" s="52"/>
      <c r="H120" s="162"/>
      <c r="I120" s="162">
        <f>SUM(I118:I119)</f>
        <v>107071</v>
      </c>
    </row>
    <row r="121" spans="3:9" ht="15">
      <c r="C121" s="113"/>
      <c r="G121" s="129"/>
      <c r="H121" s="129" t="s">
        <v>16</v>
      </c>
      <c r="I121" s="129"/>
    </row>
    <row r="122" spans="3:9" ht="15">
      <c r="C122" s="113" t="s">
        <v>220</v>
      </c>
      <c r="G122" s="203"/>
      <c r="H122" s="35"/>
      <c r="I122" s="35"/>
    </row>
    <row r="123" spans="3:9" ht="15">
      <c r="C123" s="113" t="s">
        <v>221</v>
      </c>
      <c r="G123" s="203"/>
      <c r="H123" s="52"/>
      <c r="I123" s="52">
        <v>63667</v>
      </c>
    </row>
    <row r="124" spans="3:9" ht="15">
      <c r="C124" s="113"/>
      <c r="G124" s="129"/>
      <c r="H124" s="129"/>
      <c r="I124" s="129"/>
    </row>
    <row r="125" spans="3:15" ht="18" customHeight="1" thickBot="1">
      <c r="C125" s="113" t="s">
        <v>109</v>
      </c>
      <c r="G125" s="130"/>
      <c r="H125" s="132"/>
      <c r="I125" s="131">
        <f>+I120+I123</f>
        <v>170738</v>
      </c>
      <c r="J125" s="132"/>
      <c r="K125" s="132"/>
      <c r="L125" s="132"/>
      <c r="M125" s="132"/>
      <c r="N125" s="132"/>
      <c r="O125" s="35"/>
    </row>
    <row r="126" spans="3:15" ht="18" customHeight="1" thickTop="1">
      <c r="C126" s="113"/>
      <c r="G126" s="130"/>
      <c r="H126" s="132"/>
      <c r="I126" s="132">
        <f>+I125-'BS'!B53-'BS'!B64-'BS'!B70+2</f>
        <v>0</v>
      </c>
      <c r="J126" s="132"/>
      <c r="K126" s="132"/>
      <c r="L126" s="132"/>
      <c r="M126" s="132"/>
      <c r="N126" s="132"/>
      <c r="O126" s="35"/>
    </row>
    <row r="127" spans="2:15" ht="18" customHeight="1">
      <c r="B127" s="17" t="s">
        <v>222</v>
      </c>
      <c r="C127" s="113"/>
      <c r="G127" s="130"/>
      <c r="H127" s="132"/>
      <c r="I127" s="132"/>
      <c r="J127" s="132"/>
      <c r="K127" s="132"/>
      <c r="L127" s="132"/>
      <c r="M127" s="132"/>
      <c r="N127" s="132"/>
      <c r="O127" s="35"/>
    </row>
    <row r="128" spans="5:8" ht="15.75">
      <c r="E128" s="2"/>
      <c r="G128" s="35"/>
      <c r="H128" s="35"/>
    </row>
    <row r="129" spans="1:2" s="113" customFormat="1" ht="21" customHeight="1">
      <c r="A129" s="9">
        <v>10</v>
      </c>
      <c r="B129" s="2" t="s">
        <v>110</v>
      </c>
    </row>
    <row r="130" ht="9.75" customHeight="1"/>
    <row r="131" spans="2:10" ht="31.5" customHeight="1">
      <c r="B131" s="285" t="s">
        <v>290</v>
      </c>
      <c r="C131" s="285"/>
      <c r="D131" s="285"/>
      <c r="E131" s="285"/>
      <c r="F131" s="285"/>
      <c r="G131" s="285"/>
      <c r="H131" s="285"/>
      <c r="I131" s="285"/>
      <c r="J131" s="133"/>
    </row>
    <row r="132" spans="2:10" ht="15">
      <c r="B132" s="110"/>
      <c r="C132" s="110"/>
      <c r="D132" s="110"/>
      <c r="E132" s="110"/>
      <c r="F132" s="110"/>
      <c r="G132" s="110"/>
      <c r="H132" s="110"/>
      <c r="I132" s="110"/>
      <c r="J132" s="133"/>
    </row>
    <row r="133" spans="4:5" ht="15.75">
      <c r="D133" s="262" t="s">
        <v>224</v>
      </c>
      <c r="E133" s="262"/>
    </row>
    <row r="134" spans="2:7" ht="15.75">
      <c r="B134" s="104" t="s">
        <v>230</v>
      </c>
      <c r="D134" s="262" t="s">
        <v>225</v>
      </c>
      <c r="E134" s="262"/>
      <c r="G134" s="104" t="s">
        <v>111</v>
      </c>
    </row>
    <row r="136" spans="2:3" ht="15.75">
      <c r="B136" s="104" t="s">
        <v>223</v>
      </c>
      <c r="C136" s="104"/>
    </row>
    <row r="137" spans="2:9" ht="63.75" customHeight="1">
      <c r="B137" s="284" t="s">
        <v>112</v>
      </c>
      <c r="C137" s="284"/>
      <c r="D137" s="286">
        <v>63000</v>
      </c>
      <c r="E137" s="286"/>
      <c r="G137" s="273" t="s">
        <v>226</v>
      </c>
      <c r="H137" s="273"/>
      <c r="I137" s="273"/>
    </row>
    <row r="138" spans="2:9" ht="15">
      <c r="B138" s="199"/>
      <c r="C138" s="199"/>
      <c r="D138" s="134"/>
      <c r="E138" s="134"/>
      <c r="G138" s="106"/>
      <c r="H138" s="106"/>
      <c r="I138" s="106"/>
    </row>
    <row r="139" ht="15.75">
      <c r="B139" s="104" t="s">
        <v>227</v>
      </c>
    </row>
    <row r="140" spans="2:9" ht="76.5" customHeight="1">
      <c r="B140" s="17" t="s">
        <v>113</v>
      </c>
      <c r="D140" s="286">
        <v>63000</v>
      </c>
      <c r="E140" s="286"/>
      <c r="G140" s="273" t="s">
        <v>228</v>
      </c>
      <c r="H140" s="273"/>
      <c r="I140" s="273"/>
    </row>
    <row r="141" spans="4:9" ht="21" customHeight="1">
      <c r="D141" s="134"/>
      <c r="E141" s="134"/>
      <c r="G141" s="106"/>
      <c r="H141" s="135"/>
      <c r="I141" s="135"/>
    </row>
    <row r="142" spans="1:2" ht="15.75">
      <c r="A142" s="103">
        <v>11</v>
      </c>
      <c r="B142" s="104" t="s">
        <v>114</v>
      </c>
    </row>
    <row r="143" ht="9.75" customHeight="1"/>
    <row r="144" spans="1:77" s="137" customFormat="1" ht="15">
      <c r="A144" s="102"/>
      <c r="B144" s="11" t="s">
        <v>115</v>
      </c>
      <c r="C144" s="136"/>
      <c r="D144" s="136"/>
      <c r="E144" s="136"/>
      <c r="F144" s="136"/>
      <c r="G144" s="136"/>
      <c r="H144" s="136"/>
      <c r="I144" s="136"/>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row>
    <row r="145" spans="1:77" s="137" customFormat="1" ht="21.75" customHeight="1">
      <c r="A145" s="102"/>
      <c r="B145" s="11"/>
      <c r="C145" s="136"/>
      <c r="D145" s="136"/>
      <c r="E145" s="136"/>
      <c r="F145" s="136"/>
      <c r="G145" s="136"/>
      <c r="H145" s="136"/>
      <c r="I145" s="136"/>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row>
    <row r="146" spans="1:2" ht="15.75">
      <c r="A146" s="103">
        <v>12</v>
      </c>
      <c r="B146" s="104" t="s">
        <v>116</v>
      </c>
    </row>
    <row r="147" ht="9.75" customHeight="1"/>
    <row r="148" spans="2:9" ht="15" customHeight="1">
      <c r="B148" s="273" t="s">
        <v>334</v>
      </c>
      <c r="C148" s="273"/>
      <c r="D148" s="273"/>
      <c r="E148" s="273"/>
      <c r="F148" s="273"/>
      <c r="G148" s="273"/>
      <c r="H148" s="273"/>
      <c r="I148" s="273"/>
    </row>
    <row r="149" ht="21.75" customHeight="1"/>
    <row r="150" spans="1:2" ht="15.75">
      <c r="A150" s="103">
        <v>13</v>
      </c>
      <c r="B150" s="104" t="s">
        <v>335</v>
      </c>
    </row>
    <row r="151" ht="9.75" customHeight="1"/>
    <row r="152" spans="2:3" ht="15">
      <c r="B152" s="17" t="s">
        <v>117</v>
      </c>
      <c r="C152" s="17" t="s">
        <v>336</v>
      </c>
    </row>
    <row r="154" spans="3:9" ht="51" customHeight="1">
      <c r="C154" s="273" t="s">
        <v>337</v>
      </c>
      <c r="D154" s="273"/>
      <c r="E154" s="273"/>
      <c r="F154" s="273"/>
      <c r="G154" s="273"/>
      <c r="H154" s="273"/>
      <c r="I154" s="273"/>
    </row>
    <row r="155" spans="6:9" ht="21" customHeight="1">
      <c r="F155" s="263" t="s">
        <v>97</v>
      </c>
      <c r="G155" s="263"/>
      <c r="H155" s="263" t="s">
        <v>181</v>
      </c>
      <c r="I155" s="263"/>
    </row>
    <row r="156" spans="6:9" ht="15.75">
      <c r="F156" s="6" t="str">
        <f>+'IS'!B10</f>
        <v>31.03.2009</v>
      </c>
      <c r="G156" s="6" t="str">
        <f>+'IS'!C10</f>
        <v>31.03.2008</v>
      </c>
      <c r="H156" s="6" t="str">
        <f>+'IS'!D10</f>
        <v>31.03.2009</v>
      </c>
      <c r="I156" s="6" t="str">
        <f>+'IS'!E10</f>
        <v>31.03.2008</v>
      </c>
    </row>
    <row r="157" spans="6:9" ht="15.75">
      <c r="F157" s="103"/>
      <c r="G157" s="103"/>
      <c r="H157" s="103"/>
      <c r="I157" s="103"/>
    </row>
    <row r="158" spans="1:9" s="113" customFormat="1" ht="15.75" customHeight="1">
      <c r="A158" s="12"/>
      <c r="C158" s="113" t="s">
        <v>291</v>
      </c>
      <c r="F158" s="152">
        <f>+'IS'!B32</f>
        <v>-3207</v>
      </c>
      <c r="G158" s="152">
        <f>+'IS'!C32</f>
        <v>-5146</v>
      </c>
      <c r="H158" s="152">
        <f>+'IS'!D32</f>
        <v>9188</v>
      </c>
      <c r="I158" s="152">
        <f>+'IS'!E32</f>
        <v>-1970</v>
      </c>
    </row>
    <row r="159" spans="1:9" s="113" customFormat="1" ht="18" customHeight="1">
      <c r="A159" s="12"/>
      <c r="C159" s="113" t="s">
        <v>118</v>
      </c>
      <c r="F159" s="116">
        <v>184168</v>
      </c>
      <c r="G159" s="116">
        <v>183771</v>
      </c>
      <c r="H159" s="116">
        <v>184168</v>
      </c>
      <c r="I159" s="113">
        <f>+G159</f>
        <v>183771</v>
      </c>
    </row>
    <row r="160" spans="1:9" s="113" customFormat="1" ht="21" customHeight="1" thickBot="1">
      <c r="A160" s="12"/>
      <c r="C160" s="113" t="s">
        <v>338</v>
      </c>
      <c r="F160" s="139">
        <f>F158/F159*100</f>
        <v>-1.7413448590417446</v>
      </c>
      <c r="G160" s="139">
        <f>G158/G159*100</f>
        <v>-2.8002241920651247</v>
      </c>
      <c r="H160" s="139">
        <f>H158/H159*100</f>
        <v>4.988923157117415</v>
      </c>
      <c r="I160" s="139">
        <f>I158/I159*100</f>
        <v>-1.0719863308138935</v>
      </c>
    </row>
    <row r="161" spans="6:9" ht="15">
      <c r="F161" s="140"/>
      <c r="G161" s="140"/>
      <c r="H161" s="140"/>
      <c r="I161" s="140"/>
    </row>
    <row r="162" spans="2:3" ht="15">
      <c r="B162" s="17" t="s">
        <v>119</v>
      </c>
      <c r="C162" s="17" t="s">
        <v>229</v>
      </c>
    </row>
    <row r="164" spans="3:9" ht="51" customHeight="1">
      <c r="C164" s="273" t="s">
        <v>292</v>
      </c>
      <c r="D164" s="273"/>
      <c r="E164" s="273"/>
      <c r="F164" s="273"/>
      <c r="G164" s="273"/>
      <c r="H164" s="273"/>
      <c r="I164" s="273"/>
    </row>
    <row r="165" spans="6:9" ht="15.75">
      <c r="F165" s="263" t="s">
        <v>97</v>
      </c>
      <c r="G165" s="263"/>
      <c r="H165" s="263" t="s">
        <v>181</v>
      </c>
      <c r="I165" s="263"/>
    </row>
    <row r="166" spans="6:9" ht="15.75">
      <c r="F166" s="6" t="str">
        <f>+F156</f>
        <v>31.03.2009</v>
      </c>
      <c r="G166" s="6" t="str">
        <f>+G156</f>
        <v>31.03.2008</v>
      </c>
      <c r="H166" s="6" t="str">
        <f>+H156</f>
        <v>31.03.2009</v>
      </c>
      <c r="I166" s="6" t="str">
        <f>+I156</f>
        <v>31.03.2008</v>
      </c>
    </row>
    <row r="167" spans="6:9" ht="15.75">
      <c r="F167" s="103"/>
      <c r="G167" s="103"/>
      <c r="H167" s="103"/>
      <c r="I167" s="103"/>
    </row>
    <row r="168" spans="3:9" ht="15">
      <c r="C168" s="113" t="s">
        <v>291</v>
      </c>
      <c r="F168" s="152">
        <f>+'IS'!B32</f>
        <v>-3207</v>
      </c>
      <c r="G168" s="152">
        <f>+'IS'!C32</f>
        <v>-5146</v>
      </c>
      <c r="H168" s="152">
        <f>+'IS'!D32</f>
        <v>9188</v>
      </c>
      <c r="I168" s="152">
        <f>+'IS'!E32</f>
        <v>-1970</v>
      </c>
    </row>
    <row r="169" spans="3:9" ht="15">
      <c r="C169" s="113" t="s">
        <v>118</v>
      </c>
      <c r="D169" s="113"/>
      <c r="E169" s="113"/>
      <c r="F169" s="116">
        <f>SUM(Equity!B29:C29)</f>
        <v>185901</v>
      </c>
      <c r="G169" s="116">
        <v>185901</v>
      </c>
      <c r="H169" s="116">
        <f>SUM(Equity!B29:C29)</f>
        <v>185901</v>
      </c>
      <c r="I169" s="116">
        <v>185901</v>
      </c>
    </row>
    <row r="170" spans="3:9" ht="15.75" thickBot="1">
      <c r="C170" s="113" t="s">
        <v>189</v>
      </c>
      <c r="D170" s="113"/>
      <c r="E170" s="113"/>
      <c r="F170" s="139">
        <f>IF(F168&lt;0,0,+F168/F169*100)</f>
        <v>0</v>
      </c>
      <c r="G170" s="139">
        <f>IF(G168&lt;0,0,+G168/G169*100)</f>
        <v>0</v>
      </c>
      <c r="H170" s="139">
        <f>IF(H168&lt;0,0,+H168/H169*100)</f>
        <v>4.942415586790819</v>
      </c>
      <c r="I170" s="139">
        <f>IF(I168&lt;0,0,+I168/I169*100)</f>
        <v>0</v>
      </c>
    </row>
    <row r="171" ht="18" customHeight="1">
      <c r="F171" s="196"/>
    </row>
    <row r="172" spans="3:9" ht="15">
      <c r="C172" s="273"/>
      <c r="D172" s="273"/>
      <c r="E172" s="273"/>
      <c r="F172" s="273"/>
      <c r="G172" s="273"/>
      <c r="H172" s="273"/>
      <c r="I172" s="273"/>
    </row>
    <row r="173" spans="3:8" ht="18" customHeight="1">
      <c r="C173" s="35"/>
      <c r="D173" s="35"/>
      <c r="E173" s="175"/>
      <c r="F173" s="35"/>
      <c r="G173" s="35"/>
      <c r="H173" s="35"/>
    </row>
    <row r="174" spans="3:8" ht="18" customHeight="1">
      <c r="C174" s="35"/>
      <c r="D174" s="35"/>
      <c r="E174" s="175"/>
      <c r="F174" s="35"/>
      <c r="G174" s="35"/>
      <c r="H174" s="35"/>
    </row>
    <row r="175" spans="3:8" ht="18" customHeight="1">
      <c r="C175" s="35"/>
      <c r="D175" s="35"/>
      <c r="E175" s="175"/>
      <c r="F175" s="35"/>
      <c r="G175" s="35"/>
      <c r="H175" s="35"/>
    </row>
    <row r="176" ht="18" customHeight="1">
      <c r="E176" s="108"/>
    </row>
    <row r="177" ht="20.25" customHeight="1">
      <c r="E177" s="108"/>
    </row>
    <row r="178" ht="20.25" customHeight="1">
      <c r="E178" s="108"/>
    </row>
    <row r="179" ht="16.5" customHeight="1">
      <c r="E179" s="104"/>
    </row>
    <row r="183" ht="15.75">
      <c r="E183" s="104"/>
    </row>
  </sheetData>
  <mergeCells count="30">
    <mergeCell ref="B148:I148"/>
    <mergeCell ref="C172:I172"/>
    <mergeCell ref="F155:G155"/>
    <mergeCell ref="H155:I155"/>
    <mergeCell ref="C154:I154"/>
    <mergeCell ref="F165:G165"/>
    <mergeCell ref="H165:I165"/>
    <mergeCell ref="C164:I164"/>
    <mergeCell ref="B8:I8"/>
    <mergeCell ref="B10:I10"/>
    <mergeCell ref="B29:I29"/>
    <mergeCell ref="B69:I69"/>
    <mergeCell ref="B12:I12"/>
    <mergeCell ref="C14:I14"/>
    <mergeCell ref="C16:I16"/>
    <mergeCell ref="C18:I18"/>
    <mergeCell ref="D140:E140"/>
    <mergeCell ref="G140:I140"/>
    <mergeCell ref="B131:I131"/>
    <mergeCell ref="D133:E133"/>
    <mergeCell ref="D134:E134"/>
    <mergeCell ref="G137:I137"/>
    <mergeCell ref="B137:C137"/>
    <mergeCell ref="D137:E137"/>
    <mergeCell ref="B110:I110"/>
    <mergeCell ref="B73:I73"/>
    <mergeCell ref="B74:I74"/>
    <mergeCell ref="B39:I39"/>
    <mergeCell ref="B106:I106"/>
    <mergeCell ref="B108:I108"/>
  </mergeCells>
  <printOptions/>
  <pageMargins left="0.75" right="0.75" top="0.34" bottom="0.41" header="0.2" footer="0.23"/>
  <pageSetup cellComments="asDisplayed" firstPageNumber="9" useFirstPageNumber="1" fitToHeight="0" fitToWidth="1" horizontalDpi="600" verticalDpi="600" orientation="portrait" scale="65" r:id="rId1"/>
  <headerFooter alignWithMargins="0">
    <oddFooter>&amp;C&amp;P</oddFooter>
  </headerFooter>
  <rowBreaks count="4" manualBreakCount="4">
    <brk id="70" max="8" man="1"/>
    <brk id="111" max="8" man="1"/>
    <brk id="149" max="8" man="1"/>
    <brk id="171" max="8" man="1"/>
  </rowBreaks>
</worksheet>
</file>

<file path=xl/worksheets/sheet7.xml><?xml version="1.0" encoding="utf-8"?>
<worksheet xmlns="http://schemas.openxmlformats.org/spreadsheetml/2006/main" xmlns:r="http://schemas.openxmlformats.org/officeDocument/2006/relationships">
  <dimension ref="B1:G32"/>
  <sheetViews>
    <sheetView zoomScaleSheetLayoutView="100" workbookViewId="0" topLeftCell="A1">
      <selection activeCell="C6" sqref="C6:F6"/>
    </sheetView>
  </sheetViews>
  <sheetFormatPr defaultColWidth="9.140625" defaultRowHeight="12.75"/>
  <cols>
    <col min="1" max="1" width="2.7109375" style="223" customWidth="1"/>
    <col min="2" max="2" width="5.57421875" style="223" customWidth="1"/>
    <col min="3" max="3" width="36.421875" style="223" customWidth="1"/>
    <col min="4" max="4" width="23.8515625" style="223" customWidth="1"/>
    <col min="5" max="5" width="16.140625" style="223" customWidth="1"/>
    <col min="6" max="6" width="59.140625" style="223" customWidth="1"/>
    <col min="7" max="7" width="2.421875" style="223" customWidth="1"/>
    <col min="8" max="16384" width="9.140625" style="223" customWidth="1"/>
  </cols>
  <sheetData>
    <row r="1" spans="2:6" ht="12.75">
      <c r="B1" s="264" t="s">
        <v>157</v>
      </c>
      <c r="C1" s="264"/>
      <c r="D1" s="264"/>
      <c r="E1" s="264"/>
      <c r="F1" s="264"/>
    </row>
    <row r="2" spans="2:6" ht="12.75">
      <c r="B2" s="264"/>
      <c r="C2" s="264"/>
      <c r="D2" s="264"/>
      <c r="E2" s="264"/>
      <c r="F2" s="264"/>
    </row>
    <row r="3" spans="2:6" ht="12.75">
      <c r="B3" s="264" t="s">
        <v>353</v>
      </c>
      <c r="C3" s="264"/>
      <c r="D3" s="264"/>
      <c r="E3" s="264"/>
      <c r="F3" s="264"/>
    </row>
    <row r="4" spans="2:6" ht="12.75">
      <c r="B4" s="264"/>
      <c r="C4" s="264"/>
      <c r="D4" s="264"/>
      <c r="E4" s="264"/>
      <c r="F4" s="264"/>
    </row>
    <row r="5" spans="2:6" ht="12.75">
      <c r="B5" s="190" t="s">
        <v>158</v>
      </c>
      <c r="C5" s="264" t="s">
        <v>159</v>
      </c>
      <c r="D5" s="264"/>
      <c r="E5" s="264"/>
      <c r="F5" s="264"/>
    </row>
    <row r="6" spans="2:6" ht="13.5" thickBot="1">
      <c r="B6" s="208"/>
      <c r="C6" s="290"/>
      <c r="D6" s="290"/>
      <c r="E6" s="290"/>
      <c r="F6" s="290"/>
    </row>
    <row r="7" spans="2:7" ht="12.75">
      <c r="B7" s="287" t="s">
        <v>160</v>
      </c>
      <c r="C7" s="287" t="s">
        <v>161</v>
      </c>
      <c r="D7" s="287" t="s">
        <v>162</v>
      </c>
      <c r="E7" s="287" t="s">
        <v>163</v>
      </c>
      <c r="F7" s="287" t="s">
        <v>164</v>
      </c>
      <c r="G7" s="224"/>
    </row>
    <row r="8" spans="2:7" ht="13.5" thickBot="1">
      <c r="B8" s="288"/>
      <c r="C8" s="288"/>
      <c r="D8" s="288"/>
      <c r="E8" s="288"/>
      <c r="F8" s="288"/>
      <c r="G8" s="224"/>
    </row>
    <row r="9" spans="2:7" ht="91.5" customHeight="1">
      <c r="B9" s="218">
        <v>1</v>
      </c>
      <c r="C9" s="230" t="s">
        <v>354</v>
      </c>
      <c r="D9" s="218" t="s">
        <v>245</v>
      </c>
      <c r="E9" s="218" t="s">
        <v>246</v>
      </c>
      <c r="F9" s="232" t="s">
        <v>355</v>
      </c>
      <c r="G9" s="224"/>
    </row>
    <row r="10" spans="2:7" ht="13.5" thickBot="1">
      <c r="B10" s="217"/>
      <c r="C10" s="231"/>
      <c r="D10" s="217"/>
      <c r="E10" s="217"/>
      <c r="F10" s="231"/>
      <c r="G10" s="224"/>
    </row>
    <row r="11" spans="2:7" s="226" customFormat="1" ht="78.75" customHeight="1">
      <c r="B11" s="218">
        <v>2</v>
      </c>
      <c r="C11" s="230" t="s">
        <v>165</v>
      </c>
      <c r="D11" s="218" t="s">
        <v>166</v>
      </c>
      <c r="E11" s="218" t="s">
        <v>251</v>
      </c>
      <c r="F11" s="232" t="s">
        <v>247</v>
      </c>
      <c r="G11" s="225"/>
    </row>
    <row r="12" spans="2:7" ht="12.75">
      <c r="B12" s="219"/>
      <c r="C12" s="222"/>
      <c r="D12" s="222"/>
      <c r="E12" s="219"/>
      <c r="F12" s="222"/>
      <c r="G12" s="224"/>
    </row>
    <row r="13" spans="2:7" ht="26.25" customHeight="1">
      <c r="B13" s="219"/>
      <c r="C13" s="222"/>
      <c r="D13" s="222"/>
      <c r="E13" s="219"/>
      <c r="F13" s="233" t="s">
        <v>167</v>
      </c>
      <c r="G13" s="224"/>
    </row>
    <row r="14" spans="2:7" ht="12.75">
      <c r="B14" s="219"/>
      <c r="C14" s="222"/>
      <c r="D14" s="222"/>
      <c r="E14" s="222"/>
      <c r="F14" s="233"/>
      <c r="G14" s="224"/>
    </row>
    <row r="15" spans="2:7" ht="42.75" customHeight="1">
      <c r="B15" s="219"/>
      <c r="C15" s="222"/>
      <c r="D15" s="222"/>
      <c r="E15" s="222"/>
      <c r="F15" s="233" t="s">
        <v>168</v>
      </c>
      <c r="G15" s="224"/>
    </row>
    <row r="16" spans="2:7" ht="13.5" thickBot="1">
      <c r="B16" s="217"/>
      <c r="C16" s="221"/>
      <c r="D16" s="221"/>
      <c r="E16" s="221"/>
      <c r="F16" s="234"/>
      <c r="G16" s="224"/>
    </row>
    <row r="17" spans="2:7" ht="25.5">
      <c r="B17" s="218">
        <v>3</v>
      </c>
      <c r="C17" s="233" t="s">
        <v>252</v>
      </c>
      <c r="D17" s="218" t="s">
        <v>237</v>
      </c>
      <c r="E17" s="218" t="s">
        <v>251</v>
      </c>
      <c r="F17" s="232" t="s">
        <v>356</v>
      </c>
      <c r="G17" s="224"/>
    </row>
    <row r="18" spans="2:7" ht="13.5" thickBot="1">
      <c r="B18" s="221"/>
      <c r="C18" s="235"/>
      <c r="D18" s="217"/>
      <c r="E18" s="221"/>
      <c r="F18" s="221"/>
      <c r="G18" s="224"/>
    </row>
    <row r="19" spans="2:7" ht="12.75">
      <c r="B19" s="236"/>
      <c r="C19" s="224"/>
      <c r="D19" s="224"/>
      <c r="E19" s="224"/>
      <c r="F19" s="224"/>
      <c r="G19" s="224"/>
    </row>
    <row r="20" spans="2:7" ht="12.75">
      <c r="B20" s="190" t="s">
        <v>169</v>
      </c>
      <c r="C20" s="209" t="s">
        <v>170</v>
      </c>
      <c r="D20" s="206"/>
      <c r="E20" s="206"/>
      <c r="F20" s="206"/>
      <c r="G20" s="206"/>
    </row>
    <row r="21" spans="2:7" ht="13.5" thickBot="1">
      <c r="B21" s="207"/>
      <c r="C21" s="206"/>
      <c r="D21" s="206"/>
      <c r="E21" s="206"/>
      <c r="F21" s="206"/>
      <c r="G21" s="206"/>
    </row>
    <row r="22" spans="2:7" s="227" customFormat="1" ht="13.5" thickBot="1">
      <c r="B22" s="238" t="s">
        <v>160</v>
      </c>
      <c r="C22" s="239" t="s">
        <v>161</v>
      </c>
      <c r="D22" s="239" t="s">
        <v>162</v>
      </c>
      <c r="E22" s="239" t="s">
        <v>163</v>
      </c>
      <c r="F22" s="239" t="s">
        <v>164</v>
      </c>
      <c r="G22" s="190"/>
    </row>
    <row r="23" spans="2:7" ht="65.25" customHeight="1">
      <c r="B23" s="219">
        <v>1</v>
      </c>
      <c r="C23" s="220" t="s">
        <v>171</v>
      </c>
      <c r="D23" s="240" t="s">
        <v>172</v>
      </c>
      <c r="E23" s="240" t="s">
        <v>251</v>
      </c>
      <c r="F23" s="241" t="s">
        <v>178</v>
      </c>
      <c r="G23" s="237"/>
    </row>
    <row r="24" spans="2:7" ht="12.75">
      <c r="B24" s="222"/>
      <c r="C24" s="228"/>
      <c r="D24" s="240"/>
      <c r="E24" s="240"/>
      <c r="F24" s="233"/>
      <c r="G24" s="237"/>
    </row>
    <row r="25" spans="2:7" ht="25.5">
      <c r="B25" s="222"/>
      <c r="C25" s="228"/>
      <c r="D25" s="240" t="s">
        <v>253</v>
      </c>
      <c r="E25" s="240" t="s">
        <v>251</v>
      </c>
      <c r="F25" s="242" t="s">
        <v>173</v>
      </c>
      <c r="G25" s="237"/>
    </row>
    <row r="26" spans="2:7" ht="13.5" thickBot="1">
      <c r="B26" s="221"/>
      <c r="C26" s="229"/>
      <c r="D26" s="235"/>
      <c r="E26" s="229"/>
      <c r="F26" s="229"/>
      <c r="G26" s="237"/>
    </row>
    <row r="27" spans="2:7" ht="27.75" customHeight="1">
      <c r="B27" s="218">
        <v>2</v>
      </c>
      <c r="C27" s="230" t="s">
        <v>174</v>
      </c>
      <c r="D27" s="218" t="s">
        <v>175</v>
      </c>
      <c r="E27" s="240" t="s">
        <v>251</v>
      </c>
      <c r="F27" s="230" t="s">
        <v>266</v>
      </c>
      <c r="G27" s="289"/>
    </row>
    <row r="28" spans="2:7" ht="13.5" thickBot="1">
      <c r="B28" s="221"/>
      <c r="C28" s="221"/>
      <c r="D28" s="221"/>
      <c r="E28" s="229"/>
      <c r="F28" s="221"/>
      <c r="G28" s="289"/>
    </row>
    <row r="29" spans="2:7" ht="66" customHeight="1">
      <c r="B29" s="218">
        <v>3</v>
      </c>
      <c r="C29" s="230" t="s">
        <v>176</v>
      </c>
      <c r="D29" s="218" t="s">
        <v>177</v>
      </c>
      <c r="E29" s="240" t="s">
        <v>251</v>
      </c>
      <c r="F29" s="232" t="s">
        <v>179</v>
      </c>
      <c r="G29" s="289"/>
    </row>
    <row r="30" spans="2:7" ht="13.5" thickBot="1">
      <c r="B30" s="217"/>
      <c r="C30" s="231"/>
      <c r="D30" s="231"/>
      <c r="E30" s="229"/>
      <c r="F30" s="221"/>
      <c r="G30" s="289"/>
    </row>
    <row r="31" spans="2:7" ht="105.75" customHeight="1">
      <c r="B31" s="218">
        <v>4</v>
      </c>
      <c r="C31" s="230" t="s">
        <v>248</v>
      </c>
      <c r="D31" s="218" t="s">
        <v>249</v>
      </c>
      <c r="E31" s="218" t="s">
        <v>250</v>
      </c>
      <c r="F31" s="232" t="s">
        <v>357</v>
      </c>
      <c r="G31" s="243"/>
    </row>
    <row r="32" spans="2:6" ht="13.5" thickBot="1">
      <c r="B32" s="244"/>
      <c r="C32" s="244"/>
      <c r="D32" s="244"/>
      <c r="E32" s="244"/>
      <c r="F32" s="244"/>
    </row>
  </sheetData>
  <mergeCells count="13">
    <mergeCell ref="B7:B8"/>
    <mergeCell ref="G29:G30"/>
    <mergeCell ref="G27:G28"/>
    <mergeCell ref="C5:F5"/>
    <mergeCell ref="C6:F6"/>
    <mergeCell ref="F7:F8"/>
    <mergeCell ref="E7:E8"/>
    <mergeCell ref="D7:D8"/>
    <mergeCell ref="C7:C8"/>
    <mergeCell ref="B1:F1"/>
    <mergeCell ref="B2:F2"/>
    <mergeCell ref="B3:F3"/>
    <mergeCell ref="B4:F4"/>
  </mergeCells>
  <printOptions/>
  <pageMargins left="0.3937007874015748" right="0.2755905511811024" top="0.2362204724409449" bottom="0.4724409448818898" header="0.15748031496062992" footer="0.1968503937007874"/>
  <pageSetup firstPageNumber="13" useFirstPageNumber="1" fitToHeight="2" horizontalDpi="600" verticalDpi="600" orientation="landscape" paperSize="9" scale="99" r:id="rId1"/>
  <headerFooter alignWithMargins="0">
    <oddFooter>&amp;C&amp;P</oddFooter>
  </headerFooter>
  <rowBreaks count="1" manualBreakCount="1">
    <brk id="1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dc:creator>
  <cp:keywords/>
  <dc:description/>
  <cp:lastModifiedBy>Agnes</cp:lastModifiedBy>
  <cp:lastPrinted>2009-05-28T04:22:49Z</cp:lastPrinted>
  <dcterms:created xsi:type="dcterms:W3CDTF">2007-07-17T09:28:26Z</dcterms:created>
  <dcterms:modified xsi:type="dcterms:W3CDTF">2009-06-10T02:31:36Z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1223568101</vt:i4>
  </property>
  <property fmtid="{D5CDD505-2E9C-101B-9397-08002B2CF9AE}" pid="3" name="_EmailSubject">
    <vt:lpwstr>Amendments in 4th quarter KLSE Announcement</vt:lpwstr>
  </property>
  <property fmtid="{D5CDD505-2E9C-101B-9397-08002B2CF9AE}" pid="4" name="_AuthorEmail">
    <vt:lpwstr>mh.lee@formis.net</vt:lpwstr>
  </property>
  <property fmtid="{D5CDD505-2E9C-101B-9397-08002B2CF9AE}" pid="5" name="_AuthorEmailDisplayName">
    <vt:lpwstr>Lee Miew Heng</vt:lpwstr>
  </property>
  <property fmtid="{D5CDD505-2E9C-101B-9397-08002B2CF9AE}" pid="6" name="_PreviousAdHocReviewCycleID">
    <vt:i4>1223568101</vt:i4>
  </property>
  <property fmtid="{D5CDD505-2E9C-101B-9397-08002B2CF9AE}" pid="7" name="_ReviewingToolsShownOnce">
    <vt:lpwstr/>
  </property>
</Properties>
</file>